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customXml/itemProps8.xml" ContentType="application/vnd.openxmlformats-officedocument.customXmlProperties+xml"/>
  <Override PartName="/customXml/itemProps9.xml" ContentType="application/vnd.openxmlformats-officedocument.customXmlProperties+xml"/>
  <Override PartName="/customXml/itemProps10.xml" ContentType="application/vnd.openxmlformats-officedocument.customXmlProperties+xml"/>
  <Override PartName="/customXml/itemProps11.xml" ContentType="application/vnd.openxmlformats-officedocument.customXmlProperties+xml"/>
  <Override PartName="/customXml/itemProps12.xml" ContentType="application/vnd.openxmlformats-officedocument.customXmlProperties+xml"/>
  <Override PartName="/customXml/itemProps13.xml" ContentType="application/vnd.openxmlformats-officedocument.customXmlProperties+xml"/>
  <Override PartName="/customXml/itemProps14.xml" ContentType="application/vnd.openxmlformats-officedocument.customXmlProperties+xml"/>
  <Override PartName="/customXml/itemProps15.xml" ContentType="application/vnd.openxmlformats-officedocument.customXmlProperties+xml"/>
  <Override PartName="/customXml/itemProps16.xml" ContentType="application/vnd.openxmlformats-officedocument.customXmlProperties+xml"/>
  <Override PartName="/customXml/itemProps17.xml" ContentType="application/vnd.openxmlformats-officedocument.customXmlProperties+xml"/>
  <Override PartName="/customXml/itemProps18.xml" ContentType="application/vnd.openxmlformats-officedocument.customXmlProperties+xml"/>
  <Override PartName="/customXml/itemProps19.xml" ContentType="application/vnd.openxmlformats-officedocument.customXmlProperties+xml"/>
  <Override PartName="/customXml/itemProps20.xml" ContentType="application/vnd.openxmlformats-officedocument.customXmlProperties+xml"/>
  <Override PartName="/customXml/itemProps21.xml" ContentType="application/vnd.openxmlformats-officedocument.customXmlProperties+xml"/>
  <Override PartName="/customXml/itemProps22.xml" ContentType="application/vnd.openxmlformats-officedocument.customXmlProperties+xml"/>
  <Override PartName="/customXml/itemProps23.xml" ContentType="application/vnd.openxmlformats-officedocument.customXmlProperties+xml"/>
  <Override PartName="/customXml/itemProps24.xml" ContentType="application/vnd.openxmlformats-officedocument.customXmlProperties+xml"/>
  <Override PartName="/customXml/itemProps25.xml" ContentType="application/vnd.openxmlformats-officedocument.customXmlProperties+xml"/>
  <Override PartName="/customXml/itemProps26.xml" ContentType="application/vnd.openxmlformats-officedocument.customXmlProperties+xml"/>
  <Override PartName="/customXml/itemProps27.xml" ContentType="application/vnd.openxmlformats-officedocument.customXmlProperties+xml"/>
  <Override PartName="/customXml/itemProps28.xml" ContentType="application/vnd.openxmlformats-officedocument.customXmlProperties+xml"/>
  <Override PartName="/customXml/itemProps29.xml" ContentType="application/vnd.openxmlformats-officedocument.customXmlProperties+xml"/>
  <Override PartName="/customXml/itemProps30.xml" ContentType="application/vnd.openxmlformats-officedocument.customXmlProperties+xml"/>
  <Override PartName="/customXml/itemProps31.xml" ContentType="application/vnd.openxmlformats-officedocument.customXmlProperties+xml"/>
  <Override PartName="/customXml/itemProps32.xml" ContentType="application/vnd.openxmlformats-officedocument.customXmlProperties+xml"/>
  <Override PartName="/customXml/itemProps33.xml" ContentType="application/vnd.openxmlformats-officedocument.customXmlProperties+xml"/>
  <Override PartName="/customXml/itemProps34.xml" ContentType="application/vnd.openxmlformats-officedocument.customXmlProperties+xml"/>
  <Override PartName="/customXml/itemProps35.xml" ContentType="application/vnd.openxmlformats-officedocument.customXmlProperties+xml"/>
  <Override PartName="/customXml/itemProps36.xml" ContentType="application/vnd.openxmlformats-officedocument.customXmlProperties+xml"/>
  <Override PartName="/customXml/itemProps37.xml" ContentType="application/vnd.openxmlformats-officedocument.customXmlProperties+xml"/>
  <Override PartName="/customXml/itemProps38.xml" ContentType="application/vnd.openxmlformats-officedocument.customXmlProperties+xml"/>
  <Override PartName="/customXml/itemProps39.xml" ContentType="application/vnd.openxmlformats-officedocument.customXmlProperties+xml"/>
  <Override PartName="/customXml/itemProps40.xml" ContentType="application/vnd.openxmlformats-officedocument.customXmlProperties+xml"/>
  <Override PartName="/customXml/itemProps41.xml" ContentType="application/vnd.openxmlformats-officedocument.customXmlProperties+xml"/>
  <Override PartName="/customXml/itemProps42.xml" ContentType="application/vnd.openxmlformats-officedocument.customXmlProperties+xml"/>
  <Override PartName="/customXml/itemProps43.xml" ContentType="application/vnd.openxmlformats-officedocument.customXmlProperties+xml"/>
  <Override PartName="/customXml/itemProps44.xml" ContentType="application/vnd.openxmlformats-officedocument.customXmlProperties+xml"/>
  <Override PartName="/customXml/itemProps4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codeName="ThisWorkbook" hidePivotFieldList="1"/>
  <mc:AlternateContent xmlns:mc="http://schemas.openxmlformats.org/markup-compatibility/2006">
    <mc:Choice Requires="x15">
      <x15ac:absPath xmlns:x15ac="http://schemas.microsoft.com/office/spreadsheetml/2010/11/ac" url="C:\Users\sheri.hughes\OneDrive - Richland Academy of the Arts\Documents\"/>
    </mc:Choice>
  </mc:AlternateContent>
  <xr:revisionPtr revIDLastSave="0" documentId="8_{F3DD0561-F3DF-458A-BB81-89ADD1A42CD6}" xr6:coauthVersionLast="47" xr6:coauthVersionMax="47" xr10:uidLastSave="{00000000-0000-0000-0000-000000000000}"/>
  <bookViews>
    <workbookView xWindow="-108" yWindow="-108" windowWidth="23256" windowHeight="12576" tabRatio="913" firstSheet="3" activeTab="3" xr2:uid="{00000000-000D-0000-FFFF-FFFF00000000}"/>
  </bookViews>
  <sheets>
    <sheet name="CrossfireHiddenWorksheet" sheetId="2" state="veryHidden" r:id="rId1"/>
    <sheet name="OfficeConnectCellHighlights" sheetId="4" state="veryHidden" r:id="rId2"/>
    <sheet name="Checks Page" sheetId="42" state="hidden" r:id="rId3"/>
    <sheet name="NPA 5YR" sheetId="6" r:id="rId4"/>
    <sheet name="Pg. 7" sheetId="8" state="hidden" r:id="rId5"/>
    <sheet name="Pg. 8" sheetId="9" state="hidden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</externalReferences>
  <definedNames>
    <definedName name="\A">#REF!</definedName>
    <definedName name="\B">#REF!</definedName>
    <definedName name="\H">#REF!</definedName>
    <definedName name="\K">#REF!</definedName>
    <definedName name="\M">#REF!</definedName>
    <definedName name="\O">#REF!</definedName>
    <definedName name="\Q">#REF!</definedName>
    <definedName name="\T">#REF!</definedName>
    <definedName name="\W">#REF!</definedName>
    <definedName name="\X">#REF!</definedName>
    <definedName name="\Y">#REF!</definedName>
    <definedName name="\Z">#REF!</definedName>
    <definedName name="___AFS2">#REF!</definedName>
    <definedName name="___DTB1">#REF!</definedName>
    <definedName name="___DTB2">#REF!</definedName>
    <definedName name="__AFS2">#REF!</definedName>
    <definedName name="__DTB1">#REF!</definedName>
    <definedName name="__DTB2">#REF!</definedName>
    <definedName name="_10KEY_INTERCONNCT">#REF!</definedName>
    <definedName name="_11KEY_INTLDIST">#REF!</definedName>
    <definedName name="_12KEY_MATMGMT">#REF!</definedName>
    <definedName name="_13KEY_MFTG">#REF!</definedName>
    <definedName name="_14KEY_POWER">#REF!</definedName>
    <definedName name="_15KEY_REPEATERS">#REF!</definedName>
    <definedName name="_16KEY_TELEWIRE">#REF!</definedName>
    <definedName name="_17KEY_TW_DIST">#REF!</definedName>
    <definedName name="_18TRANS_ACQUIS">#REF!</definedName>
    <definedName name="_19TRANS_BS">#REF!</definedName>
    <definedName name="_1KEY_ACTVELEC">#REF!</definedName>
    <definedName name="_20ZP_PRIOR_CONSOL">#REF!</definedName>
    <definedName name="_21ZP_YTD_CONSOL">#REF!</definedName>
    <definedName name="_2KEY_ANTECH">#REF!</definedName>
    <definedName name="_3KEY_CONSOL">#REF!</definedName>
    <definedName name="_4KEY_CONSOLKEPTL">#REF!</definedName>
    <definedName name="_5KEY_DEMARC">#REF!</definedName>
    <definedName name="_6KEY_DIGITAL">#REF!</definedName>
    <definedName name="_7KEY_DISTRIB">#REF!</definedName>
    <definedName name="_8KEY_ECCO">#REF!</definedName>
    <definedName name="_9KEY_ESP">#REF!</definedName>
    <definedName name="_AFS2">#REF!</definedName>
    <definedName name="_DTB1">#REF!</definedName>
    <definedName name="_DTB2">#REF!</definedName>
    <definedName name="_Fill" hidden="1">#REF!</definedName>
    <definedName name="_Key1" hidden="1">#REF!</definedName>
    <definedName name="_Key2" hidden="1">#REF!</definedName>
    <definedName name="_Order1" hidden="1">255</definedName>
    <definedName name="_Order2" hidden="1">255</definedName>
    <definedName name="_Sort" hidden="1">#REF!</definedName>
    <definedName name="_Table2_Out" hidden="1">#REF!</definedName>
    <definedName name="ACCCOMP">[1]Summary!$E$29</definedName>
    <definedName name="ACCLIAB">[1]Summary!$E$28</definedName>
    <definedName name="adds">'[2]Cost Summary (T4)'!$F$8:$F$23494</definedName>
    <definedName name="AEC">'[3]3q11_CashFlow_Summary'!$C$86</definedName>
    <definedName name="af">'[4]F.A.'!#REF!</definedName>
    <definedName name="AFS">#REF!</definedName>
    <definedName name="AJE">#REF!</definedName>
    <definedName name="Allowance">#REF!</definedName>
    <definedName name="AP">[1]Summary!$E$27</definedName>
    <definedName name="apos">[5]Uwide!$L$20</definedName>
    <definedName name="APOS_HOURS">[6]Budget!$U$50</definedName>
    <definedName name="APShours">[6]Budget!$U$38</definedName>
    <definedName name="AR">[1]Summary!$E$8</definedName>
    <definedName name="AS2DocOpenMode" hidden="1">"AS2DocumentEdit"</definedName>
    <definedName name="AS2NamedRange" hidden="1">2</definedName>
    <definedName name="AS2ReportLS" hidden="1">2</definedName>
    <definedName name="AS2SyncStepLS" hidden="1">3</definedName>
    <definedName name="AS2VersionLS" hidden="1">220</definedName>
    <definedName name="asd">[7]CRITERIA1!$D$4</definedName>
    <definedName name="AZhours">[6]Budget!$U$11</definedName>
    <definedName name="beginningvaluation">'[6]Capitalization Plan'!$E$31</definedName>
    <definedName name="Berne">'[3]3q11_CashFlow_Summary'!$C$87</definedName>
    <definedName name="bgtapshours">[6]Budget!$Z$38</definedName>
    <definedName name="bgtazhours">[6]Budget!$Z$11</definedName>
    <definedName name="bgtcollegehrs">[6]Budget!$Z$56</definedName>
    <definedName name="bgtinhours">[6]Budget!$Z$17</definedName>
    <definedName name="bgtkshours">[6]Budget!$Z$23</definedName>
    <definedName name="bgtonlinehrs">[6]Budget!$Z$44</definedName>
    <definedName name="bgtunivwidehours">[6]Budget!$Z$77</definedName>
    <definedName name="bgtwihours">[6]Budget!$Z$29</definedName>
    <definedName name="BNE_MESSAGES_HIDDEN" hidden="1">#REF!</definedName>
    <definedName name="Bonus">#REF!</definedName>
    <definedName name="Br">[8]Sheet2!$A$1:$B$652</definedName>
    <definedName name="branch">#REF!</definedName>
    <definedName name="branch_name">'[9]5.P&amp;L 2006 BUDGET'!#REF!</definedName>
    <definedName name="branch_name2">'[10]P&amp;L 2006 ACCT'!#REF!</definedName>
    <definedName name="BREAKEVEN">#REF!</definedName>
    <definedName name="BS">#REF!</definedName>
    <definedName name="Budget">[11]Overview!#REF!</definedName>
    <definedName name="BUDGETCATEGORY">[12]Sheet2!$A$39:$A$45</definedName>
    <definedName name="BUDGETDESCRIPTION">[12]Sheet2!$A$8:$A$37</definedName>
    <definedName name="BudgetNewnameSW" hidden="1">{#N/A,#N/A,FALSE,"Lesson Summary";#N/A,#N/A,FALSE,"601";#N/A,#N/A,FALSE,"602";#N/A,#N/A,FALSE,"603";#N/A,#N/A,FALSE,"604";#N/A,#N/A,FALSE,"701";#N/A,#N/A,FALSE,"702";#N/A,#N/A,FALSE,"703";#N/A,#N/A,FALSE,"704";#N/A,#N/A,FALSE,"801";#N/A,#N/A,FALSE,"802";#N/A,#N/A,FALSE,"803";#N/A,#N/A,FALSE,"804"}</definedName>
    <definedName name="CAP" hidden="1">{#N/A,#N/A,FALSE,"Summation";#N/A,#N/A,FALSE,"BSA";#N/A,#N/A,FALSE,"Detail1";#N/A,#N/A,FALSE,"Detail2";#N/A,#N/A,FALSE,"Detail3";#N/A,#N/A,FALSE,"WFTE_Summary";#N/A,#N/A,FALSE,"Funded_WFTE";#N/A,#N/A,FALSE,"PYADJ96"}</definedName>
    <definedName name="CAPLEASEc">[1]Summary!$E$31</definedName>
    <definedName name="CAPLEASElt">[1]Summary!$E$36</definedName>
    <definedName name="CASHFLOW">#REF!</definedName>
    <definedName name="CENTERS1">#REF!</definedName>
    <definedName name="Centers2">#REF!</definedName>
    <definedName name="CF">#REF!</definedName>
    <definedName name="ChildBenefit">#REF!</definedName>
    <definedName name="college">[5]Uwide!$K$20</definedName>
    <definedName name="Collegehours">[6]Budget!$U$56</definedName>
    <definedName name="collegestudentsensitivity">'[6]Projection Factors'!$G$207</definedName>
    <definedName name="Commission">#REF!</definedName>
    <definedName name="COMPINC">[1]Summary!$E$50</definedName>
    <definedName name="cost_acct">'[2]Cost Summary (T4)'!$B$8:$B$23494</definedName>
    <definedName name="cost_adj">'[2]Cost Summary (T4)'!$G$8:$G$23494</definedName>
    <definedName name="cost_reclass">'[2]Cost Summary (T4)'!$J$8:$J$23494</definedName>
    <definedName name="cost_retire">'[2]Cost Summary (T4)'!$H$8:$H$23494</definedName>
    <definedName name="cost_revalue">'[2]Cost Summary (T4)'!$I$8:$I$23494</definedName>
    <definedName name="cost_sub">'[2]Cost Summary (T4)'!$C$8:$C$23494</definedName>
    <definedName name="cost_transfer">'[2]Cost Summary (T4)'!$K$8:$K$23494</definedName>
    <definedName name="costpercredithoursensitivity">'[6]Projection Factors'!$G$29</definedName>
    <definedName name="creditloadsensitivity">'[6]Projection Factors'!$G$21</definedName>
    <definedName name="CURR">[1]Summary!$E$17</definedName>
    <definedName name="CurrentColumnIndex">#REF!</definedName>
    <definedName name="CurrentColumnRowIndex">#REF!</definedName>
    <definedName name="CURRENTEQUITY">#REF!</definedName>
    <definedName name="CURRENTIC">#REF!</definedName>
    <definedName name="CURRENTLTDEBT">#REF!</definedName>
    <definedName name="CURRENTONTHBS">#REF!</definedName>
    <definedName name="CURRENTPROP">#REF!</definedName>
    <definedName name="CurrentRowLineItemIndex">#REF!</definedName>
    <definedName name="CURRENTSTDEBT">#REF!</definedName>
    <definedName name="data">'[13]acct #s'!$A$1:$G$19</definedName>
    <definedName name="_xlnm.Database">#REF!</definedName>
    <definedName name="DatabaseName">#REF!</definedName>
    <definedName name="DataRange">#REF!</definedName>
    <definedName name="dddd" hidden="1">{#N/A,#N/A,FALSE,"Debt Summary Schedule";#N/A,#N/A,FALSE,"Interest Summary";#N/A,#N/A,FALSE,"Five-Year Debt Maturity"}</definedName>
    <definedName name="DEFRENT">[1]Summary!$E$35</definedName>
    <definedName name="DEFREV">[1]Summary!$E$30</definedName>
    <definedName name="DEP">[1]Summary!$E$22</definedName>
    <definedName name="depr">'[2]Reserve Summary (T5)'!$G$8:$G$24456</definedName>
    <definedName name="deprec">[1]Summary!$R$18</definedName>
    <definedName name="dfhsf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DoubtAccts_AR">[1]Summary!$R$22</definedName>
    <definedName name="DoubtAccts_INV">[1]Summary!$R$23</definedName>
    <definedName name="DoubtAccts_PPE">[1]Summary!$R$24</definedName>
    <definedName name="DTAXac">[1]Summary!$E$10</definedName>
    <definedName name="DTAXalt">[1]Summary!$E$18</definedName>
    <definedName name="DTAXl">[1]Summary!$E$38</definedName>
    <definedName name="DTB">#REF!</definedName>
    <definedName name="EDIT">#REF!</definedName>
    <definedName name="Eidi">#REF!</definedName>
    <definedName name="EmployeeFlag">#REF!</definedName>
    <definedName name="EV__LASTREFTIME__" hidden="1">42101.5452430556</definedName>
    <definedName name="excesstax">'[3]3q11_CashFlow_Summary'!$C$62</definedName>
    <definedName name="ExcessTaxBene">[1]Summary!$R$29</definedName>
    <definedName name="Exerciseoptions">[1]Summary!$R$28</definedName>
    <definedName name="EXPENSES">[12]Sheet2!$A$20:$A$20:'[12]Sheet2'!$A$50</definedName>
    <definedName name="fa">'[4]F.A.'!#REF!</definedName>
    <definedName name="faculty_load">#REF!</definedName>
    <definedName name="FEBRUARY_1998_MONTHLY_List">'[14]FY 99'!#REF!</definedName>
    <definedName name="ffr" hidden="1">{#N/A,#N/A,FALSE,"Debt Summary Schedule";#N/A,#N/A,FALSE,"Interest Summary";#N/A,#N/A,FALSE,"Five-Year Debt Maturity"}</definedName>
    <definedName name="FileName">#REF!</definedName>
    <definedName name="foh">[4]FOH!#REF!</definedName>
    <definedName name="form">#REF!</definedName>
    <definedName name="FourSquareAnnual">#REF!</definedName>
    <definedName name="fsa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fsd" hidden="1">{"inputs raw data",#N/A,TRUE,"INPUT"}</definedName>
    <definedName name="Fund">#REF!</definedName>
    <definedName name="FY23_0__Forecast">[11]Overview!#REF!</definedName>
    <definedName name="GE">#REF!</definedName>
    <definedName name="GLnumbers">#REF!</definedName>
    <definedName name="GW">[1]Summary!$E$20</definedName>
    <definedName name="hddd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hjhjh" hidden="1">{#N/A,#N/A,FALSE,"Debt Summary Schedule";#N/A,#N/A,FALSE,"Interest Summary";#N/A,#N/A,FALSE,"Five-Year Debt Maturity"}</definedName>
    <definedName name="HTML_CodePage" hidden="1">1252</definedName>
    <definedName name="HTML_Control" hidden="1">{"'AssumptionsHTML'!$B$9:$E$357","'SummationHTML'!$A$4:$J$93","'Difference'!$A$11:$K$101","'DifferenceFTE'!$A$11:$K$101","'Detail1'!$A$11:$I$97","'Detail2'!$A$11:$J$97","'Detail3'!$A$11:$J$97","'Categorical1'!$A$11:$L$97"}</definedName>
    <definedName name="HTML_Description" hidden="1">""</definedName>
    <definedName name="HTML_Email" hidden="1">""</definedName>
    <definedName name="HTML_Header" hidden="1">""</definedName>
    <definedName name="HTML_LastUpdate" hidden="1">"9/4/97"</definedName>
    <definedName name="HTML_LineAfter" hidden="1">FALSE</definedName>
    <definedName name="HTML_LineBefore" hidden="1">FALSE</definedName>
    <definedName name="HTML_Name" hidden="1">"David Montford"</definedName>
    <definedName name="HTML_OBDlg2" hidden="1">TRUE</definedName>
    <definedName name="HTML_OBDlg4" hidden="1">TRUE</definedName>
    <definedName name="HTML_OS" hidden="1">0</definedName>
    <definedName name="HTML_PathFile" hidden="1">"H:\XLFILES\test.htm"</definedName>
    <definedName name="HTML_Title" hidden="1">""</definedName>
    <definedName name="Inflation">[15]Assumptions!$C$3</definedName>
    <definedName name="INFORMATION">#REF!</definedName>
    <definedName name="INhours">[6]Budget!$U$17</definedName>
    <definedName name="INPUT">#REF!</definedName>
    <definedName name="INPUTMENU">#REF!</definedName>
    <definedName name="Insperity">[16]STAFFING!$B$52</definedName>
    <definedName name="INSTRUCTION">'[17]Grant Tracker'!$A$159:$A$164</definedName>
    <definedName name="INTANG">[1]Summary!$E$19</definedName>
    <definedName name="INV">[1]Summary!$E$9</definedName>
    <definedName name="investment">'[6]Capitalization Plan'!$B$32</definedName>
    <definedName name="investment2">'[6]Capitalization Plan'!$B$33</definedName>
    <definedName name="IQ_DNTM" hidden="1">700000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LATESTK" hidden="1">1000</definedName>
    <definedName name="IQ_LATESTQ" hidden="1">500</definedName>
    <definedName name="IQ_LTMMONTH" hidden="1">120000</definedName>
    <definedName name="IQ_MTD" hidden="1">800000</definedName>
    <definedName name="IQ_NAMES_REVISION_DATE_" hidden="1">42453.9578472222</definedName>
    <definedName name="IQ_QTD" hidden="1">750000</definedName>
    <definedName name="IQ_TODAY" hidden="1">0</definedName>
    <definedName name="IQ_YTDMONTH" hidden="1">130000</definedName>
    <definedName name="IS">#REF!</definedName>
    <definedName name="Items">'[18]Forecast Notes'!$G$3:$G$58</definedName>
    <definedName name="jljl">#REF!</definedName>
    <definedName name="KShours">[6]Budget!$U$23</definedName>
    <definedName name="LineItems">#REF!</definedName>
    <definedName name="lookup">[19]lookup!$A$1:$F$17</definedName>
    <definedName name="LPU">#REF!</definedName>
    <definedName name="ltintrate">'[5]APS and Online w College'!$B$22</definedName>
    <definedName name="MAINMENU">#REF!</definedName>
    <definedName name="MANEMENU">#REF!</definedName>
    <definedName name="MENU">#REF!</definedName>
    <definedName name="MenuInsertColumnValues">#REF!</definedName>
    <definedName name="MenuInsertRowValues">#REF!</definedName>
    <definedName name="Merit">[15]Assumptions!$C$4</definedName>
    <definedName name="MLNK1692d86561dc4f3aa236ea039e0b22c3" hidden="1" xml:space="preserve">                                                                                                        [20]Outputs!$C$165:$W$200</definedName>
    <definedName name="MLNK38a3dce7522548acb6bf2bad289ad9b5" hidden="1" xml:space="preserve">                                                                                                        [20]Outputs!$C$135:$H$162</definedName>
    <definedName name="MLNK3a5c4763513c4858b8dc7dd7a826736f" hidden="1" xml:space="preserve">                                                                                                        [20]CAPED!$B$13:$CP$55</definedName>
    <definedName name="MLNK4195bdee5eac4c898db8ec4bd6d1e483" hidden="1" xml:space="preserve">                                                                                                        [20]Outputs!$C$135:$H$162</definedName>
    <definedName name="MLNK69841a8f85e444f985b21313e9689d9b" hidden="1" xml:space="preserve">                                                                                                        '[20]Blended Schools Shared Services'!$B$5:$CA$97</definedName>
    <definedName name="MLNK732d7bb7d61d4ab2b7d59b500d900dfa" hidden="1" xml:space="preserve">                                                                                                        '[20]Return Waterfall'!$B$4:$H$14</definedName>
    <definedName name="MLNK7d2545b91ba24933b574d67d66f3ae37" hidden="1" xml:space="preserve">                                                                                                        [20]Outputs!$C$135:$H$162</definedName>
    <definedName name="MLNK8dae4b4f3c8a4e94a1c8933cede1edbb" hidden="1" xml:space="preserve">                                                                                                        [20]Outputs!$C$135:$H$162</definedName>
    <definedName name="MLNK93311115c4c54c3e9491ac5671218cb5" hidden="1" xml:space="preserve">                                                                                                        '[20]Domestic Model'!$B$4:$CB$48</definedName>
    <definedName name="MLNK957618c8f20945f283bf5074ac71d33a" hidden="1" xml:space="preserve">                                                                                                        [20]BERNE!$B$13:$CC$57</definedName>
    <definedName name="MLNK9c88f8c9871b4204839ee38daaf54a3d" hidden="1" xml:space="preserve">                                                                                                        [20]KISUBI!$B$13:$CC$58</definedName>
    <definedName name="MLNKadc52edea0204aed9dc0f959768f9616" hidden="1" xml:space="preserve">                                                                                                        [20]Outputs!$C$135:$H$162</definedName>
    <definedName name="MLNKb3932ef48f1b417187b796e84b353cdf" hidden="1" xml:space="preserve">                                                                                                        '[20]Return Waterfall'!$B$4:$H$14</definedName>
    <definedName name="MLNKbd9048611c4a4ba8858681d938514531" hidden="1" xml:space="preserve">                                                                                                        [20]Outputs!$C$165:$W$200</definedName>
    <definedName name="MLNKc5843baef5664d93af76440f1e65e542" hidden="1" xml:space="preserve">                                                                                                        [20]Outputs!$C$135:$H$162</definedName>
    <definedName name="MLNKc59de8913c064c1583f97ad781027b13" hidden="1" xml:space="preserve">                                                                                                        '[20]Acacemic Performance'!$B$2:$M$26</definedName>
    <definedName name="MLNKc9ddafaf5cbf406cacec0a468abe6939" hidden="1" xml:space="preserve">                                                                                                        '[20]Corporate Overhead'!$B$4:$CA$47</definedName>
    <definedName name="MLNKfe9968a0181547f18f49d7bddf3a02d5" hidden="1" xml:space="preserve">                                                                                                        '[20]Blended Schools Shared Services'!$B$5:$CA$97</definedName>
    <definedName name="MOCALC">#REF!</definedName>
    <definedName name="multiple">'[6]Capitalization Plan'!$B$31</definedName>
    <definedName name="NameConflict" hidden="1">{#N/A,#N/A,TRUE,"Terms";#N/A,#N/A,TRUE,"ATDS";#N/A,#N/A,TRUE,"CVRG";#N/A,#N/A,TRUE,"Pro_Forma";#N/A,#N/A,TRUE,"ADS+";#N/A,#N/A,TRUE,"Monthly"}</definedName>
    <definedName name="Net_Income">[1]Summary!$R$3</definedName>
    <definedName name="NPc">[1]Summary!$E$32</definedName>
    <definedName name="NPlt">[1]Summary!$E$37</definedName>
    <definedName name="NumberOfColumnHeadingLines">#REF!</definedName>
    <definedName name="OCA">[1]Summary!$E$12</definedName>
    <definedName name="OLTL">[1]Summary!$E$39</definedName>
    <definedName name="ONLhours">[6]Budget!$U$44</definedName>
    <definedName name="OverTime">#REF!</definedName>
    <definedName name="Page1">#REF!</definedName>
    <definedName name="Page2">#REF!</definedName>
    <definedName name="Payeh">#REF!</definedName>
    <definedName name="Payment">[12]Sheet2!$A$1:$A$7</definedName>
    <definedName name="PlanFlag">#REF!</definedName>
    <definedName name="PPD">[1]Summary!$E$11</definedName>
    <definedName name="PPE">[1]Summary!$E$15</definedName>
    <definedName name="PRACTICE" hidden="1">{#N/A,#N/A,FALSE,"Summation";#N/A,#N/A,FALSE,"BSA";#N/A,#N/A,FALSE,"Detail1";#N/A,#N/A,FALSE,"Detail2";#N/A,#N/A,FALSE,"Detail3";#N/A,#N/A,FALSE,"WFTE_Summary";#N/A,#N/A,FALSE,"Funded_WFTE";#N/A,#N/A,FALSE,"PYADJ96"}</definedName>
    <definedName name="PRACTOCE" hidden="1">{#N/A,#N/A,FALSE,"Summation";#N/A,#N/A,FALSE,"BSA";#N/A,#N/A,FALSE,"Detail1";#N/A,#N/A,FALSE,"Detail2";#N/A,#N/A,FALSE,"Detail3";#N/A,#N/A,FALSE,"WFTE_Summary";#N/A,#N/A,FALSE,"Funded_WFTE";#N/A,#N/A,FALSE,"PYADJ96"}</definedName>
    <definedName name="prefdiv">'[6]Capitalization Plan'!$B$34</definedName>
    <definedName name="PRINT">#REF!</definedName>
    <definedName name="_xlnm.Print_Area" localSheetId="3">'NPA 5YR'!$A$1:$J$179</definedName>
    <definedName name="_xlnm.Print_Area" localSheetId="4">'Pg. 7'!$A$1:$M$18</definedName>
    <definedName name="_xlnm.Print_Area" localSheetId="5">'Pg. 8'!$A$1:$P$39</definedName>
    <definedName name="_xlnm.Print_Area">#REF!</definedName>
    <definedName name="Print_BS_Detail_Horizontal">#REF!</definedName>
    <definedName name="_xlnm.Print_Titles">#N/A</definedName>
    <definedName name="PRINTDETAILMENU">#REF!</definedName>
    <definedName name="PRINTMENU">#REF!</definedName>
    <definedName name="PRIOREQUITY">#REF!</definedName>
    <definedName name="PRIORIC">#REF!</definedName>
    <definedName name="PRIORLTDEBT">#REF!</definedName>
    <definedName name="PRIORMONTHBS">#REF!</definedName>
    <definedName name="PRIORPROP">#REF!</definedName>
    <definedName name="PRIORSTDEBT">#REF!</definedName>
    <definedName name="PROJECTCOST">#REF!</definedName>
    <definedName name="ProjectList">'[21]Project List'!$B$4:$B$34</definedName>
    <definedName name="range_value">#REF!</definedName>
    <definedName name="RCASH">[1]Summary!$E$7</definedName>
    <definedName name="RepurchaseStock">[1]Summary!$R$30</definedName>
    <definedName name="res_acct">'[2]Reserve Summary (T5)'!$B$8:$B$24456</definedName>
    <definedName name="res_adds">'[2]Reserve Summary (T5)'!$F$8:$F$24456</definedName>
    <definedName name="res_reclass">'[2]Reserve Summary (T5)'!$J$8:$J$24456</definedName>
    <definedName name="res_retire">'[2]Reserve Summary (T5)'!$I$8:$I$24456</definedName>
    <definedName name="res_sub">'[2]Reserve Summary (T5)'!$C$8:$C$24456</definedName>
    <definedName name="res_transfer">'[2]Reserve Summary (T5)'!$K$8:$K$24456</definedName>
    <definedName name="retention">'[6]Projection Factors'!$G$125</definedName>
    <definedName name="Reward">#REF!</definedName>
    <definedName name="SALARIES">#REF!</definedName>
    <definedName name="SAPBEXrevision" hidden="1">2</definedName>
    <definedName name="SAPBEXsysID" hidden="1">"PBW"</definedName>
    <definedName name="SAPBEXwbID" hidden="1">"3XEUAYA7IG9XEWFAMM9HC9V0U"</definedName>
    <definedName name="SAVEMENU">#REF!</definedName>
    <definedName name="sens2">'[4]P&amp;l'!#REF!</definedName>
    <definedName name="SENSITIVITY">'[4]P&amp;l'!#REF!</definedName>
    <definedName name="SERS.17">[16]STAFFING!$B$54</definedName>
    <definedName name="ServerName">#REF!</definedName>
    <definedName name="SKU_Sub">OFFSET('[22]SKU Sub'!$A$1,0,0,'[22]SKU Sub'!$E$1,2)</definedName>
    <definedName name="SOFT">[1]Summary!$E$16</definedName>
    <definedName name="SortRange">#REF!</definedName>
    <definedName name="SponsorFee">[15]Assumptions!$C$12</definedName>
    <definedName name="StartColumnIndex">#REF!</definedName>
    <definedName name="StartColumnRowIndex">#REF!</definedName>
    <definedName name="StartRowLineItemIndex">#REF!</definedName>
    <definedName name="STOCK2">[1]Summary!$E$49</definedName>
    <definedName name="StockComp">[1]Summary!$R$27</definedName>
    <definedName name="STRS.17">[16]STAFFING!$B$53</definedName>
    <definedName name="teachers">#REF!,#REF!,#REF!,#REF!,#REF!</definedName>
    <definedName name="TEMP">#REF!</definedName>
    <definedName name="TextRefCopyRangeCount" hidden="1">1</definedName>
    <definedName name="Title">'[23]Co 1000 Oct - Nov 06 (Lawson)'!$A$1:$A$1</definedName>
    <definedName name="Titles">#REF!</definedName>
    <definedName name="TopSection">#REF!</definedName>
    <definedName name="TOTAL">'[14]FY 98'!#REF!</definedName>
    <definedName name="totalrevenue">'[6]Budget With Accel Growth'!$O$136</definedName>
    <definedName name="TRANSFER3">#REF!</definedName>
    <definedName name="TRANSFERMENU">#REF!</definedName>
    <definedName name="TRANSFERMENU_1">#REF!</definedName>
    <definedName name="TRANSFERMENU1">#REF!</definedName>
    <definedName name="TRANSFERMENU2">#REF!</definedName>
    <definedName name="TRANSFERSCREEN">#REF!</definedName>
    <definedName name="TRANSFERSCREEN1">#REF!</definedName>
    <definedName name="TRANSFERSCREEN2">#REF!</definedName>
    <definedName name="Transportation">#REF!</definedName>
    <definedName name="TTL_AEC">#REF!</definedName>
    <definedName name="TTL_APP_ITEMS">#REF!</definedName>
    <definedName name="TTL_Sales">#REF!</definedName>
    <definedName name="tuitionratesensitivity">'[6]Projection Factors'!$G$24</definedName>
    <definedName name="unallocuwide2009">[6]Budget!#REF!</definedName>
    <definedName name="Univwidehours">[6]Budget!$U$77</definedName>
    <definedName name="Vendor1">#REF!</definedName>
    <definedName name="Vendors">#REF!</definedName>
    <definedName name="w">#REF!</definedName>
    <definedName name="wageinflfactor">'[6]Projection Factors'!$L$34</definedName>
    <definedName name="WC_SALES">#REF!</definedName>
    <definedName name="WEB">[1]Summary!$E$21</definedName>
    <definedName name="WELCOMESCREEN">#REF!</definedName>
    <definedName name="WIhours">[6]Budget!$U$29</definedName>
    <definedName name="wrn.Aging._.and._.Trend._.Analysis." hidden="1">{#N/A,#N/A,FALSE,"Aging Summary";#N/A,#N/A,FALSE,"Ratio Analysis";#N/A,#N/A,FALSE,"Test 120 Day Accts";#N/A,#N/A,FALSE,"Tickmarks"}</definedName>
    <definedName name="wrn.Base._.Data._.Comparison." hidden="1">{#N/A,#N/A,FALSE,"Summation";#N/A,#N/A,FALSE,"BSA";#N/A,#N/A,FALSE,"Detail1";#N/A,#N/A,FALSE,"Detail2";#N/A,#N/A,FALSE,"Detail3";#N/A,#N/A,FALSE,"WFTE_Summary";#N/A,#N/A,FALSE,"Funded_WFTE";#N/A,#N/A,FALSE,"PYADJ96"}</definedName>
    <definedName name="wrn.Cost._.Report." hidden="1">{"Cost View",#N/A,TRUE,"CP Staffing"}</definedName>
    <definedName name="wrn.Debt._.Instrument._.Report." hidden="1">{#N/A,#N/A,FALSE,"Debt Summary Schedule";#N/A,#N/A,FALSE,"Interest Summary";#N/A,#N/A,FALSE,"Five-Year Debt Maturity"}</definedName>
    <definedName name="wrn.EntireModel." hidden="1">{"cvr",#N/A,FALSE,"CVR";"sum",#N/A,FALSE,"SUM";"obal",#N/A,FALSE,"OBAL";#N/A,#N/A,FALSE,"INC1";#N/A,#N/A,FALSE,"INC2";"bal1",#N/A,FALSE,"BAL1";"inc",#N/A,FALSE,"INC";"bal",#N/A,FALSE,"BAL";"cash",#N/A,FALSE,"CASH";"debt",#N/A,FALSE,"DEBT";"eqty",#N/A,FALSE,"EQTY";"tax",#N/A,FALSE,"TAX";"depr",#N/A,FALSE,"DEPR";#N/A,#N/A,FALSE,"IRR";"strip1",#N/A,FALSE,"STRP";"fee",#N/A,FALSE,"FEE"}</definedName>
    <definedName name="wrn.Head._.Count._.Report." hidden="1">{"Head Count",#N/A,TRUE,"CP Staffing"}</definedName>
    <definedName name="wrn.Mark." hidden="1">{#N/A,#N/A,TRUE,"Terms";#N/A,#N/A,TRUE,"ATDS";#N/A,#N/A,TRUE,"CVRG";#N/A,#N/A,TRUE,"Pro_Forma";#N/A,#N/A,TRUE,"ADS+";#N/A,#N/A,TRUE,"Monthly"}</definedName>
    <definedName name="wrn.PD._.Budget." hidden="1">{#N/A,#N/A,FALSE,"Lesson Summary";#N/A,#N/A,FALSE,"601";#N/A,#N/A,FALSE,"602";#N/A,#N/A,FALSE,"603";#N/A,#N/A,FALSE,"604";#N/A,#N/A,FALSE,"701";#N/A,#N/A,FALSE,"702";#N/A,#N/A,FALSE,"703";#N/A,#N/A,FALSE,"704";#N/A,#N/A,FALSE,"801";#N/A,#N/A,FALSE,"802";#N/A,#N/A,FALSE,"803";#N/A,#N/A,FALSE,"804"}</definedName>
    <definedName name="wrn.print._.graphs." hidden="1">{"cap_structure",#N/A,FALSE,"Graph-Mkt Cap";"price",#N/A,FALSE,"Graph-Price";"ebit",#N/A,FALSE,"Graph-EBITDA";"ebitda",#N/A,FALSE,"Graph-EBITDA"}</definedName>
    <definedName name="wrn.print._.raw._.data._.entry." hidden="1">{"inputs raw data",#N/A,TRUE,"INPUT"}</definedName>
    <definedName name="wrn.print._.summary._.sheets." hidden="1">{"summary1",#N/A,TRUE,"Comps";"summary2",#N/A,TRUE,"Comps";"summary3",#N/A,TRUE,"Comps"}</definedName>
    <definedName name="wrn.rating_book." hidden="1">{#N/A,#N/A,TRUE,"Terms";#N/A,#N/A,TRUE,"ATDS";#N/A,#N/A,TRUE,"CVRG";#N/A,#N/A,TRUE,"Pro_Forma";#N/A,#N/A,TRUE,"Enrollment"}</definedName>
    <definedName name="wrn.Refunding1." hidden="1">{#N/A,#N/A,TRUE,"Terms";#N/A,#N/A,TRUE,"BP (2)";#N/A,#N/A,TRUE,"ATDS";#N/A,#N/A,TRUE,"CVRG";#N/A,#N/A,TRUE,"OUT-ADS";#N/A,#N/A,TRUE,"ESCROW"}</definedName>
    <definedName name="wrn.SecondCalc9798." hidden="1">{#N/A,#N/A,FALSE,"Cover";#N/A,#N/A,FALSE,"Contents";#N/A,#N/A,FALSE,"BSA";#N/A,#N/A,FALSE,"Detail1";#N/A,#N/A,FALSE,"Detail2";#N/A,#N/A,FALSE,"NewPCF";#N/A,#N/A,FALSE,"Lottery";#N/A,#N/A,FALSE,"DeclineFTE";#N/A,#N/A,FALSE,"Sparsity1";#N/A,#N/A,FALSE,"Sparsity2";#N/A,#N/A,FALSE,"Labs";#N/A,#N/A,FALSE,"Safe_Hou";#N/A,#N/A,FALSE,"PerformanceSupplement";#N/A,#N/A,FALSE,"Math1";#N/A,#N/A,FALSE,"Math23";#N/A,#N/A,FALSE,"Lang1";#N/A,#N/A,FALSE,"Lang23";#N/A,#N/A,FALSE,"Dropout";#N/A,#N/A,FALSE,"remred";#N/A,#N/A,FALSE,"Dropout2";#N/A,#N/A,FALSE,"MinimumPY1";#N/A,#N/A,FALSE,"MinimumPY4";#N/A,#N/A,FALSE,"MinimumPY2";#N/A,#N/A,FALSE,"MinimumPY5";#N/A,#N/A,FALSE,"MinimumCY1";#N/A,#N/A,FALSE,"MinimumCY2";#N/A,#N/A,FALSE,"MinimumCY3";#N/A,#N/A,FALSE,"MinimumCY4";#N/A,#N/A,FALSE,"MinGuarantee";#N/A,#N/A,FALSE,"MinPercent";#N/A,#N/A,FALSE,"Compression1";#N/A,#N/A,FALSE,"Compression2";#N/A,#N/A,FALSE,"Compression3";#N/A,#N/A,FALSE,"Compression4";#N/A,#N/A,FALSE,"Equalize1";#N/A,#N/A,FALSE,"AdditionalMills1";#N/A,#N/A,FALSE,"AdditionalMills2";#N/A,#N/A,FALSE,"Mills";#N/A,#N/A,FALSE,"LRE";#N/A,#N/A,FALSE,"Addon";#N/A,#N/A,FALSE,"FTESUMM";#N/A,#N/A,FALSE,"FTE2";#N/A,#N/A,FALSE,"BaseData";#N/A,#N/A,FALSE,"WFTE2";#N/A,#N/A,FALSE,"Nonvoted"}</definedName>
    <definedName name="wvu.inputs._.raw._.data.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summary1.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2.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3.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ww" hidden="1">{#N/A,#N/A,FALSE,"Debt Summary Schedule";#N/A,#N/A,FALSE,"Interest Summary";#N/A,#N/A,FALSE,"Five-Year Debt Maturity"}</definedName>
    <definedName name="XREF_COLUMN_1" hidden="1">#REF!</definedName>
    <definedName name="XREF_COLUMN_2" hidden="1">#REF!</definedName>
    <definedName name="XRefColumnsCount" hidden="1">3</definedName>
    <definedName name="XRefCopy1" hidden="1">#REF!</definedName>
    <definedName name="XRefCopy1Row" hidden="1">#REF!</definedName>
    <definedName name="XRefCopy3Row" hidden="1">[24]XREF!#REF!</definedName>
    <definedName name="XRefCopyRangeCount" hidden="1">5</definedName>
    <definedName name="XRefPasteRangeCount" hidden="1">1</definedName>
    <definedName name="ZKAPR">#REF!</definedName>
    <definedName name="ZKAUG">#REF!</definedName>
    <definedName name="ZKDEC">#REF!</definedName>
    <definedName name="ZKFEB">#REF!</definedName>
    <definedName name="ZKJUL">#REF!</definedName>
    <definedName name="ZKJUN">#REF!</definedName>
    <definedName name="ZKMAR">#REF!</definedName>
    <definedName name="ZKMAY">#REF!</definedName>
    <definedName name="ZKNOV">#REF!</definedName>
    <definedName name="ZKOCT">#REF!</definedName>
    <definedName name="ZKSEP">#REF!</definedName>
    <definedName name="ZOAPR">#REF!</definedName>
    <definedName name="ZOAUG">#REF!</definedName>
    <definedName name="ZODEC">#REF!</definedName>
    <definedName name="ZOFEB">#REF!</definedName>
    <definedName name="ZOJUL">#REF!</definedName>
    <definedName name="ZOJUN">#REF!</definedName>
    <definedName name="ZOMAR">#REF!</definedName>
    <definedName name="ZOMAY">#REF!</definedName>
    <definedName name="ZONOV">#REF!</definedName>
    <definedName name="ZOOCT">#REF!</definedName>
    <definedName name="ZOSEP">#REF!</definedName>
    <definedName name="ZPAPR">#REF!</definedName>
    <definedName name="ZPAUG">#REF!</definedName>
    <definedName name="ZPDEC">#REF!</definedName>
    <definedName name="ZPFEB">#REF!</definedName>
    <definedName name="ZPJUL">#REF!</definedName>
    <definedName name="ZPJUN">#REF!</definedName>
    <definedName name="ZPMAR">#REF!</definedName>
    <definedName name="ZPMAY">#REF!</definedName>
    <definedName name="ZPNOV">#REF!</definedName>
    <definedName name="ZPOCT">#REF!</definedName>
    <definedName name="ZPSEP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26" i="8" l="1"/>
  <c r="A4" i="8"/>
  <c r="M8" i="8"/>
  <c r="L8" i="8" s="1"/>
  <c r="M9" i="8"/>
  <c r="L9" i="8" s="1"/>
  <c r="L10" i="8"/>
  <c r="M10" i="8"/>
  <c r="L11" i="8"/>
  <c r="M11" i="8"/>
  <c r="M12" i="8"/>
  <c r="L12" i="8" s="1"/>
  <c r="C14" i="8"/>
  <c r="D14" i="8"/>
  <c r="E14" i="8"/>
  <c r="F14" i="8"/>
  <c r="G14" i="8"/>
  <c r="H14" i="8"/>
  <c r="H22" i="8" s="1"/>
  <c r="H24" i="8" s="1"/>
  <c r="I14" i="8"/>
  <c r="I22" i="8" s="1"/>
  <c r="I24" i="8" s="1"/>
  <c r="J14" i="8"/>
  <c r="J22" i="8" s="1"/>
  <c r="J24" i="8" s="1"/>
  <c r="K14" i="8"/>
  <c r="B17" i="8"/>
  <c r="G17" i="8" s="1"/>
  <c r="D22" i="8"/>
  <c r="D24" i="8" s="1"/>
  <c r="F22" i="8"/>
  <c r="F24" i="8" s="1"/>
  <c r="G22" i="8"/>
  <c r="L23" i="8"/>
  <c r="M23" i="8" s="1"/>
  <c r="G24" i="8"/>
  <c r="C7" i="9"/>
  <c r="D7" i="9"/>
  <c r="E7" i="9"/>
  <c r="F7" i="9"/>
  <c r="G7" i="9"/>
  <c r="H7" i="9"/>
  <c r="I7" i="9"/>
  <c r="J7" i="9"/>
  <c r="K7" i="9"/>
  <c r="L7" i="9"/>
  <c r="M7" i="9"/>
  <c r="N7" i="9"/>
  <c r="O7" i="9"/>
  <c r="C11" i="9"/>
  <c r="C16" i="9" s="1"/>
  <c r="C21" i="9" s="1"/>
  <c r="D11" i="9"/>
  <c r="D16" i="9" s="1"/>
  <c r="D21" i="9" s="1"/>
  <c r="E11" i="9"/>
  <c r="E16" i="9" s="1"/>
  <c r="E21" i="9" s="1"/>
  <c r="F11" i="9"/>
  <c r="G11" i="9"/>
  <c r="H11" i="9"/>
  <c r="I11" i="9"/>
  <c r="J11" i="9"/>
  <c r="K11" i="9"/>
  <c r="K16" i="9" s="1"/>
  <c r="K21" i="9" s="1"/>
  <c r="L11" i="9"/>
  <c r="L16" i="9" s="1"/>
  <c r="M11" i="9"/>
  <c r="M16" i="9" s="1"/>
  <c r="M21" i="9" s="1"/>
  <c r="N11" i="9"/>
  <c r="O11" i="9"/>
  <c r="F16" i="9"/>
  <c r="G16" i="9"/>
  <c r="H16" i="9"/>
  <c r="I16" i="9"/>
  <c r="J16" i="9"/>
  <c r="J21" i="9" s="1"/>
  <c r="N16" i="9"/>
  <c r="O16" i="9"/>
  <c r="F21" i="9"/>
  <c r="G21" i="9"/>
  <c r="H21" i="9"/>
  <c r="I21" i="9"/>
  <c r="L21" i="9"/>
  <c r="N21" i="9"/>
  <c r="O21" i="9"/>
  <c r="DO26" i="2"/>
  <c r="DO27" i="2"/>
  <c r="DO28" i="2"/>
  <c r="DO29" i="2"/>
  <c r="DO30" i="2"/>
  <c r="DO31" i="2"/>
  <c r="DO32" i="2"/>
  <c r="DO33" i="2"/>
  <c r="DO34" i="2"/>
  <c r="DO35" i="2"/>
  <c r="DO36" i="2"/>
  <c r="DO37" i="2"/>
  <c r="DO38" i="2"/>
  <c r="DO39" i="2"/>
  <c r="DO40" i="2"/>
  <c r="DO41" i="2"/>
  <c r="DO42" i="2"/>
  <c r="DO43" i="2"/>
  <c r="DO44" i="2"/>
  <c r="DO45" i="2"/>
  <c r="DO46" i="2"/>
  <c r="DO47" i="2"/>
  <c r="DO48" i="2"/>
  <c r="DO49" i="2"/>
  <c r="DO50" i="2"/>
  <c r="DK14" i="2"/>
  <c r="DK15" i="2"/>
  <c r="DK16" i="2"/>
  <c r="DK17" i="2"/>
  <c r="DK18" i="2"/>
  <c r="DK19" i="2"/>
  <c r="DK20" i="2"/>
  <c r="DK21" i="2"/>
  <c r="DK22" i="2"/>
  <c r="DK23" i="2"/>
  <c r="DK24" i="2"/>
  <c r="DK25" i="2"/>
  <c r="DK26" i="2"/>
  <c r="DK27" i="2"/>
  <c r="DK28" i="2"/>
  <c r="DK29" i="2"/>
  <c r="DK30" i="2"/>
  <c r="DK31" i="2"/>
  <c r="DK32" i="2"/>
  <c r="DK33" i="2"/>
  <c r="DK34" i="2"/>
  <c r="DK35" i="2"/>
  <c r="DK36" i="2"/>
  <c r="DK37" i="2"/>
  <c r="DK38" i="2"/>
  <c r="DO21" i="2"/>
  <c r="DO22" i="2"/>
  <c r="DO23" i="2"/>
  <c r="DO24" i="2"/>
  <c r="DO25" i="2"/>
  <c r="DK9" i="2"/>
  <c r="DK10" i="2"/>
  <c r="DK11" i="2"/>
  <c r="DK12" i="2"/>
  <c r="DK13" i="2"/>
  <c r="F17" i="8" l="1"/>
  <c r="E17" i="8"/>
  <c r="I17" i="8"/>
  <c r="D17" i="8"/>
  <c r="H17" i="8"/>
  <c r="K17" i="8"/>
  <c r="K22" i="8"/>
  <c r="K24" i="8" s="1"/>
  <c r="C17" i="8"/>
  <c r="C22" i="8"/>
  <c r="C24" i="8" s="1"/>
  <c r="M13" i="8"/>
  <c r="J17" i="8"/>
  <c r="E22" i="8"/>
  <c r="E24" i="8" s="1"/>
  <c r="L13" i="8" l="1"/>
  <c r="L14" i="8" s="1"/>
  <c r="M14" i="8"/>
  <c r="L17" i="8" l="1"/>
  <c r="L22" i="8"/>
  <c r="L24" i="8" s="1"/>
  <c r="M17" i="8"/>
  <c r="M22" i="8"/>
  <c r="M24" i="8" s="1"/>
  <c r="M27" i="8" s="1"/>
  <c r="DU65" i="2" l="1"/>
  <c r="DU64" i="2"/>
  <c r="DU63" i="2"/>
  <c r="DU62" i="2"/>
  <c r="DU58" i="2"/>
  <c r="DU59" i="2"/>
  <c r="DU60" i="2"/>
  <c r="DU61" i="2"/>
  <c r="DS7" i="2"/>
  <c r="DS8" i="2"/>
  <c r="CQ13" i="2"/>
  <c r="CQ12" i="2"/>
  <c r="CO12" i="2"/>
  <c r="CO13" i="2"/>
  <c r="DU57" i="2"/>
  <c r="DU56" i="2"/>
  <c r="AO29" i="2" l="1"/>
  <c r="AC19" i="2"/>
  <c r="Y5" i="2"/>
  <c r="AC6" i="2"/>
  <c r="AC7" i="2"/>
  <c r="AC8" i="2"/>
  <c r="AC9" i="2"/>
  <c r="AC10" i="2"/>
  <c r="AC11" i="2"/>
  <c r="AC12" i="2"/>
  <c r="AC13" i="2"/>
  <c r="AC14" i="2"/>
  <c r="AC15" i="2"/>
  <c r="AC16" i="2"/>
  <c r="AC17" i="2"/>
  <c r="AC18" i="2"/>
  <c r="EA7" i="2" l="1"/>
  <c r="EA6" i="2"/>
  <c r="EA5" i="2"/>
  <c r="DW5" i="2"/>
  <c r="DY5" i="2"/>
  <c r="DQ50" i="2"/>
  <c r="DU5" i="2"/>
  <c r="DU6" i="2"/>
  <c r="DU7" i="2"/>
  <c r="DU12" i="2"/>
  <c r="DU13" i="2"/>
  <c r="DU14" i="2"/>
  <c r="DU15" i="2"/>
  <c r="DU16" i="2"/>
  <c r="DU17" i="2"/>
  <c r="DU18" i="2"/>
  <c r="DU19" i="2"/>
  <c r="DU20" i="2"/>
  <c r="DU21" i="2"/>
  <c r="DU23" i="2"/>
  <c r="DU24" i="2"/>
  <c r="DU25" i="2"/>
  <c r="DU26" i="2"/>
  <c r="DU27" i="2"/>
  <c r="DU28" i="2"/>
  <c r="DU29" i="2"/>
  <c r="DU30" i="2"/>
  <c r="DU31" i="2"/>
  <c r="DU32" i="2"/>
  <c r="DU33" i="2"/>
  <c r="DU34" i="2"/>
  <c r="DU35" i="2"/>
  <c r="DU36" i="2"/>
  <c r="DU37" i="2"/>
  <c r="DU38" i="2"/>
  <c r="DU39" i="2"/>
  <c r="DU40" i="2"/>
  <c r="DU41" i="2"/>
  <c r="DU42" i="2"/>
  <c r="DU43" i="2"/>
  <c r="DU44" i="2"/>
  <c r="DU45" i="2"/>
  <c r="DU46" i="2"/>
  <c r="DU47" i="2"/>
  <c r="DU48" i="2"/>
  <c r="DU49" i="2"/>
  <c r="DU50" i="2"/>
  <c r="DU51" i="2"/>
  <c r="DU52" i="2"/>
  <c r="DU53" i="2"/>
  <c r="DU54" i="2"/>
  <c r="DU55" i="2"/>
  <c r="DS5" i="2"/>
  <c r="DQ5" i="2"/>
  <c r="DQ6" i="2"/>
  <c r="DQ7" i="2"/>
  <c r="DQ8" i="2"/>
  <c r="DQ9" i="2"/>
  <c r="DQ10" i="2"/>
  <c r="DQ11" i="2"/>
  <c r="DQ12" i="2"/>
  <c r="DQ13" i="2"/>
  <c r="DQ14" i="2"/>
  <c r="DQ15" i="2"/>
  <c r="DQ16" i="2"/>
  <c r="DQ17" i="2"/>
  <c r="DQ18" i="2"/>
  <c r="DQ19" i="2"/>
  <c r="DQ20" i="2"/>
  <c r="DQ21" i="2"/>
  <c r="DQ22" i="2"/>
  <c r="DQ23" i="2"/>
  <c r="DQ24" i="2"/>
  <c r="DQ25" i="2"/>
  <c r="DQ26" i="2"/>
  <c r="DQ27" i="2"/>
  <c r="DQ28" i="2"/>
  <c r="DQ29" i="2"/>
  <c r="DQ30" i="2"/>
  <c r="DQ31" i="2"/>
  <c r="DQ32" i="2"/>
  <c r="DQ33" i="2"/>
  <c r="DQ34" i="2"/>
  <c r="DQ35" i="2"/>
  <c r="DQ36" i="2"/>
  <c r="DQ37" i="2"/>
  <c r="DQ38" i="2"/>
  <c r="DQ39" i="2"/>
  <c r="DQ40" i="2"/>
  <c r="DQ41" i="2"/>
  <c r="DQ42" i="2"/>
  <c r="DQ43" i="2"/>
  <c r="DQ44" i="2"/>
  <c r="DQ45" i="2"/>
  <c r="DQ46" i="2"/>
  <c r="DQ47" i="2"/>
  <c r="DQ48" i="2"/>
  <c r="DQ49" i="2"/>
  <c r="DU22" i="2"/>
  <c r="DS6" i="2"/>
  <c r="G33" i="9"/>
  <c r="DU11" i="2" l="1"/>
  <c r="DU10" i="2"/>
  <c r="DU9" i="2"/>
  <c r="DU8" i="2"/>
  <c r="K33" i="2" l="1"/>
  <c r="K34" i="2"/>
  <c r="K35" i="2"/>
  <c r="K36" i="2"/>
  <c r="BS30" i="2"/>
  <c r="BO10" i="2"/>
  <c r="BS29" i="2"/>
  <c r="BS28" i="2"/>
  <c r="BO9" i="2"/>
  <c r="BO8" i="2"/>
  <c r="CC9" i="2" l="1"/>
  <c r="CC10" i="2"/>
  <c r="CC11" i="2"/>
  <c r="CE170" i="2"/>
  <c r="CE169" i="2"/>
  <c r="CE168" i="2"/>
  <c r="CE167" i="2"/>
  <c r="CE166" i="2"/>
  <c r="CE165" i="2"/>
  <c r="CE164" i="2"/>
  <c r="CE163" i="2"/>
  <c r="CE162" i="2"/>
  <c r="CE161" i="2"/>
  <c r="CC12" i="2"/>
  <c r="CC13" i="2" l="1"/>
  <c r="AO28" i="2"/>
  <c r="AU16" i="2"/>
  <c r="AU15" i="2"/>
  <c r="AU14" i="2"/>
  <c r="AU13" i="2"/>
  <c r="AU12" i="2"/>
  <c r="AU11" i="2"/>
  <c r="AU10" i="2"/>
  <c r="AS10" i="2"/>
  <c r="AU9" i="2"/>
  <c r="AU8" i="2"/>
  <c r="AU7" i="2"/>
  <c r="AU6" i="2"/>
  <c r="AU5" i="2"/>
  <c r="DC61" i="2"/>
  <c r="DA12" i="2"/>
  <c r="Q13" i="8" l="1"/>
  <c r="E23" i="2"/>
  <c r="BA10" i="2"/>
  <c r="BA9" i="2"/>
  <c r="BG147" i="2" l="1"/>
  <c r="BG146" i="2"/>
  <c r="BG145" i="2"/>
  <c r="BG144" i="2"/>
  <c r="BG143" i="2"/>
  <c r="BG142" i="2"/>
  <c r="BG141" i="2"/>
  <c r="BG140" i="2"/>
  <c r="BG139" i="2"/>
  <c r="BG138" i="2"/>
  <c r="BG137" i="2"/>
  <c r="BG136" i="2"/>
  <c r="BG135" i="2"/>
  <c r="BG134" i="2"/>
  <c r="BG133" i="2"/>
  <c r="BG132" i="2"/>
  <c r="BG131" i="2"/>
  <c r="BG130" i="2"/>
  <c r="BG129" i="2"/>
  <c r="BG128" i="2"/>
  <c r="BG127" i="2"/>
  <c r="BG126" i="2"/>
  <c r="BG125" i="2"/>
  <c r="BG124" i="2"/>
  <c r="BG123" i="2"/>
  <c r="BG122" i="2"/>
  <c r="BG121" i="2"/>
  <c r="BG120" i="2"/>
  <c r="BG119" i="2"/>
  <c r="BG118" i="2"/>
  <c r="BG117" i="2"/>
  <c r="BG116" i="2"/>
  <c r="BG115" i="2"/>
  <c r="BG114" i="2"/>
  <c r="BG113" i="2"/>
  <c r="BG112" i="2"/>
  <c r="BG111" i="2"/>
  <c r="BG110" i="2"/>
  <c r="BG109" i="2"/>
  <c r="BG108" i="2"/>
  <c r="BG107" i="2"/>
  <c r="BG106" i="2"/>
  <c r="BG105" i="2"/>
  <c r="BG104" i="2"/>
  <c r="BG103" i="2"/>
  <c r="BG102" i="2"/>
  <c r="BG101" i="2"/>
  <c r="BG100" i="2"/>
  <c r="BG99" i="2"/>
  <c r="BG98" i="2"/>
  <c r="BG97" i="2"/>
  <c r="BG96" i="2"/>
  <c r="BG95" i="2"/>
  <c r="BG94" i="2"/>
  <c r="BG93" i="2"/>
  <c r="BG92" i="2"/>
  <c r="BG91" i="2"/>
  <c r="BG90" i="2"/>
  <c r="BG89" i="2"/>
  <c r="BG88" i="2"/>
  <c r="BG87" i="2"/>
  <c r="BG86" i="2"/>
  <c r="BG85" i="2"/>
  <c r="BG84" i="2"/>
  <c r="BG83" i="2"/>
  <c r="BG82" i="2"/>
  <c r="BG81" i="2"/>
  <c r="BG80" i="2"/>
  <c r="BG79" i="2"/>
  <c r="BG78" i="2"/>
  <c r="BG77" i="2"/>
  <c r="BG76" i="2"/>
  <c r="BG75" i="2"/>
  <c r="BG74" i="2"/>
  <c r="BG73" i="2"/>
  <c r="BG72" i="2"/>
  <c r="BG71" i="2"/>
  <c r="BG70" i="2"/>
  <c r="BG69" i="2"/>
  <c r="BG68" i="2"/>
  <c r="BG67" i="2"/>
  <c r="BG66" i="2"/>
  <c r="BG65" i="2"/>
  <c r="BG64" i="2"/>
  <c r="BG63" i="2"/>
  <c r="BG62" i="2"/>
  <c r="BG61" i="2"/>
  <c r="BG60" i="2"/>
  <c r="BG59" i="2"/>
  <c r="BG58" i="2"/>
  <c r="BG57" i="2"/>
  <c r="BG56" i="2"/>
  <c r="BG55" i="2"/>
  <c r="BG54" i="2"/>
  <c r="BG53" i="2"/>
  <c r="BG52" i="2"/>
  <c r="BG51" i="2"/>
  <c r="BG50" i="2"/>
  <c r="BG49" i="2"/>
  <c r="BG48" i="2"/>
  <c r="BG47" i="2"/>
  <c r="BG46" i="2"/>
  <c r="BG45" i="2"/>
  <c r="BG44" i="2"/>
  <c r="BG43" i="2"/>
  <c r="BG42" i="2"/>
  <c r="BG41" i="2"/>
  <c r="BG40" i="2"/>
  <c r="BG39" i="2"/>
  <c r="BG38" i="2"/>
  <c r="BG37" i="2"/>
  <c r="BG36" i="2"/>
  <c r="BG35" i="2"/>
  <c r="BG34" i="2"/>
  <c r="BG33" i="2"/>
  <c r="BG32" i="2"/>
  <c r="BG31" i="2"/>
  <c r="BG30" i="2"/>
  <c r="BG29" i="2"/>
  <c r="BG28" i="2"/>
  <c r="BG27" i="2"/>
  <c r="BG26" i="2"/>
  <c r="BG25" i="2"/>
  <c r="BG24" i="2"/>
  <c r="BG23" i="2"/>
  <c r="BG22" i="2"/>
  <c r="BG21" i="2"/>
  <c r="BG20" i="2"/>
  <c r="BG19" i="2"/>
  <c r="BG18" i="2"/>
  <c r="BG17" i="2"/>
  <c r="BG16" i="2"/>
  <c r="BG15" i="2"/>
  <c r="BC136" i="2"/>
  <c r="BC137" i="2"/>
  <c r="BC138" i="2"/>
  <c r="BC139" i="2"/>
  <c r="CE160" i="2" l="1"/>
  <c r="CE159" i="2"/>
  <c r="CE158" i="2"/>
  <c r="CE157" i="2"/>
  <c r="CE156" i="2"/>
  <c r="CE155" i="2"/>
  <c r="CE154" i="2"/>
  <c r="CE153" i="2"/>
  <c r="CE152" i="2"/>
  <c r="CE151" i="2"/>
  <c r="CE150" i="2"/>
  <c r="CE149" i="2"/>
  <c r="CE148" i="2"/>
  <c r="CE147" i="2"/>
  <c r="CE146" i="2"/>
  <c r="CE145" i="2"/>
  <c r="CE144" i="2"/>
  <c r="CE143" i="2"/>
  <c r="CE142" i="2"/>
  <c r="CE141" i="2"/>
  <c r="CE140" i="2"/>
  <c r="CE139" i="2"/>
  <c r="CE138" i="2"/>
  <c r="CE137" i="2"/>
  <c r="CE136" i="2"/>
  <c r="CE135" i="2"/>
  <c r="CE134" i="2"/>
  <c r="CE133" i="2"/>
  <c r="CE132" i="2"/>
  <c r="CE131" i="2"/>
  <c r="CE130" i="2"/>
  <c r="CE129" i="2"/>
  <c r="CE128" i="2"/>
  <c r="CE127" i="2"/>
  <c r="CE126" i="2"/>
  <c r="CE125" i="2"/>
  <c r="CE124" i="2"/>
  <c r="CE123" i="2"/>
  <c r="CE122" i="2"/>
  <c r="CE121" i="2"/>
  <c r="CE120" i="2"/>
  <c r="CE119" i="2"/>
  <c r="CE118" i="2"/>
  <c r="CE117" i="2"/>
  <c r="CE116" i="2"/>
  <c r="CE115" i="2"/>
  <c r="CE114" i="2"/>
  <c r="CE113" i="2"/>
  <c r="CE112" i="2"/>
  <c r="CE111" i="2"/>
  <c r="CE110" i="2"/>
  <c r="CE109" i="2"/>
  <c r="CE108" i="2"/>
  <c r="CE107" i="2"/>
  <c r="CE106" i="2"/>
  <c r="CE105" i="2"/>
  <c r="CE104" i="2"/>
  <c r="CE103" i="2"/>
  <c r="CE102" i="2"/>
  <c r="CE101" i="2"/>
  <c r="CE100" i="2"/>
  <c r="CE99" i="2"/>
  <c r="CE98" i="2"/>
  <c r="CE97" i="2"/>
  <c r="CE96" i="2"/>
  <c r="CE95" i="2"/>
  <c r="CE94" i="2"/>
  <c r="CE93" i="2"/>
  <c r="CE92" i="2"/>
  <c r="CE91" i="2"/>
  <c r="CE90" i="2"/>
  <c r="CE89" i="2"/>
  <c r="CE88" i="2"/>
  <c r="CE87" i="2"/>
  <c r="CE86" i="2"/>
  <c r="CE85" i="2"/>
  <c r="CE84" i="2"/>
  <c r="CE83" i="2"/>
  <c r="CE82" i="2"/>
  <c r="CE81" i="2"/>
  <c r="CE80" i="2"/>
  <c r="CE79" i="2"/>
  <c r="CE78" i="2"/>
  <c r="CE77" i="2"/>
  <c r="CE76" i="2"/>
  <c r="CE75" i="2"/>
  <c r="CE74" i="2"/>
  <c r="CE73" i="2"/>
  <c r="CE72" i="2"/>
  <c r="CE71" i="2"/>
  <c r="CE70" i="2"/>
  <c r="CE69" i="2"/>
  <c r="CE68" i="2"/>
  <c r="CE67" i="2"/>
  <c r="CE66" i="2"/>
  <c r="CE65" i="2"/>
  <c r="CE64" i="2"/>
  <c r="CE63" i="2"/>
  <c r="CE62" i="2"/>
  <c r="CE61" i="2"/>
  <c r="CE60" i="2"/>
  <c r="CE59" i="2"/>
  <c r="CE58" i="2"/>
  <c r="CE57" i="2"/>
  <c r="CE56" i="2"/>
  <c r="CE55" i="2"/>
  <c r="CE54" i="2"/>
  <c r="CE53" i="2"/>
  <c r="CE52" i="2"/>
  <c r="CE51" i="2"/>
  <c r="CE50" i="2"/>
  <c r="CE49" i="2"/>
  <c r="CE48" i="2"/>
  <c r="CE47" i="2"/>
  <c r="CE46" i="2"/>
  <c r="CE45" i="2"/>
  <c r="CE44" i="2"/>
  <c r="CE43" i="2"/>
  <c r="CE42" i="2"/>
  <c r="CE41" i="2"/>
  <c r="CE40" i="2"/>
  <c r="CE39" i="2"/>
  <c r="CE38" i="2"/>
  <c r="CE37" i="2"/>
  <c r="CE36" i="2"/>
  <c r="CE35" i="2"/>
  <c r="CE34" i="2"/>
  <c r="CE33" i="2"/>
  <c r="CE32" i="2"/>
  <c r="CE31" i="2"/>
  <c r="CE30" i="2"/>
  <c r="CE29" i="2"/>
  <c r="CE28" i="2"/>
  <c r="CE27" i="2"/>
  <c r="CE26" i="2"/>
  <c r="CE25" i="2"/>
  <c r="CE24" i="2"/>
  <c r="CE23" i="2"/>
  <c r="CE22" i="2"/>
  <c r="CE21" i="2"/>
  <c r="CE20" i="2"/>
  <c r="CE19" i="2"/>
  <c r="CE18" i="2"/>
  <c r="CE17" i="2"/>
  <c r="CE16" i="2"/>
  <c r="CE15" i="2"/>
  <c r="CE14" i="2"/>
  <c r="CA149" i="2"/>
  <c r="CA150" i="2"/>
  <c r="CA151" i="2"/>
  <c r="CA152" i="2"/>
  <c r="AY11" i="2"/>
  <c r="B53" i="9" l="1"/>
  <c r="B86" i="9"/>
  <c r="B82" i="9"/>
  <c r="DO5" i="2"/>
  <c r="DO6" i="2"/>
  <c r="DO11" i="2"/>
  <c r="DO12" i="2"/>
  <c r="DO13" i="2"/>
  <c r="DO14" i="2"/>
  <c r="DO15" i="2"/>
  <c r="DO16" i="2"/>
  <c r="DO17" i="2"/>
  <c r="DO18" i="2"/>
  <c r="DO19" i="2"/>
  <c r="DO20" i="2"/>
  <c r="DM5" i="2"/>
  <c r="DM6" i="2"/>
  <c r="DM8" i="2"/>
  <c r="DM11" i="2"/>
  <c r="DM12" i="2"/>
  <c r="DK5" i="2"/>
  <c r="DK6" i="2"/>
  <c r="DK7" i="2"/>
  <c r="DK8" i="2"/>
  <c r="DM9" i="2"/>
  <c r="DO7" i="2"/>
  <c r="DO8" i="2"/>
  <c r="DM7" i="2"/>
  <c r="DA7" i="2"/>
  <c r="DC7" i="2"/>
  <c r="DC12" i="2"/>
  <c r="DC9" i="2"/>
  <c r="DC60" i="2"/>
  <c r="DC59" i="2"/>
  <c r="DC58" i="2"/>
  <c r="DC57" i="2"/>
  <c r="DC56" i="2"/>
  <c r="DC55" i="2"/>
  <c r="DC54" i="2"/>
  <c r="DC53" i="2"/>
  <c r="DC52" i="2"/>
  <c r="DC51" i="2"/>
  <c r="DC50" i="2"/>
  <c r="DC49" i="2"/>
  <c r="DC48" i="2"/>
  <c r="DC47" i="2"/>
  <c r="DC46" i="2"/>
  <c r="DC45" i="2"/>
  <c r="DC44" i="2"/>
  <c r="DC43" i="2"/>
  <c r="DC42" i="2"/>
  <c r="DC41" i="2"/>
  <c r="DC40" i="2"/>
  <c r="DC39" i="2"/>
  <c r="DC38" i="2"/>
  <c r="DC37" i="2"/>
  <c r="DC36" i="2"/>
  <c r="DC35" i="2"/>
  <c r="DC34" i="2"/>
  <c r="CY49" i="2"/>
  <c r="CY48" i="2"/>
  <c r="CY23" i="2"/>
  <c r="CY24" i="2"/>
  <c r="CY25" i="2"/>
  <c r="CY26" i="2"/>
  <c r="CY27" i="2"/>
  <c r="CY28" i="2"/>
  <c r="CY29" i="2"/>
  <c r="CY30" i="2"/>
  <c r="CY31" i="2"/>
  <c r="CY32" i="2"/>
  <c r="CY33" i="2"/>
  <c r="CY34" i="2"/>
  <c r="CY35" i="2"/>
  <c r="CY36" i="2"/>
  <c r="CY37" i="2"/>
  <c r="CY38" i="2"/>
  <c r="CY39" i="2"/>
  <c r="CY40" i="2"/>
  <c r="CY41" i="2"/>
  <c r="CY42" i="2"/>
  <c r="CY43" i="2"/>
  <c r="CY44" i="2"/>
  <c r="CY45" i="2"/>
  <c r="CY46" i="2"/>
  <c r="CY47" i="2"/>
  <c r="DC8" i="2"/>
  <c r="DC33" i="2"/>
  <c r="DC32" i="2"/>
  <c r="DC31" i="2"/>
  <c r="DC30" i="2"/>
  <c r="DC29" i="2"/>
  <c r="DA9" i="2"/>
  <c r="DA10" i="2"/>
  <c r="DA11" i="2"/>
  <c r="DA8" i="2"/>
  <c r="DC28" i="2"/>
  <c r="CY22" i="2"/>
  <c r="DC27" i="2"/>
  <c r="DC26" i="2"/>
  <c r="DC25" i="2"/>
  <c r="DC24" i="2"/>
  <c r="CY21" i="2"/>
  <c r="CY18" i="2"/>
  <c r="CY19" i="2"/>
  <c r="CY20" i="2"/>
  <c r="DC23" i="2"/>
  <c r="CY17" i="2"/>
  <c r="DC22" i="2"/>
  <c r="DC21" i="2"/>
  <c r="DC20" i="2"/>
  <c r="DC19" i="2"/>
  <c r="DC18" i="2"/>
  <c r="DC17" i="2"/>
  <c r="DC16" i="2"/>
  <c r="DC15" i="2"/>
  <c r="DC14" i="2"/>
  <c r="DC13" i="2"/>
  <c r="CY6" i="2"/>
  <c r="CY7" i="2"/>
  <c r="CY8" i="2"/>
  <c r="CY9" i="2"/>
  <c r="CY10" i="2"/>
  <c r="CY11" i="2"/>
  <c r="CY12" i="2"/>
  <c r="CY13" i="2"/>
  <c r="CY14" i="2"/>
  <c r="CY15" i="2"/>
  <c r="CY16" i="2"/>
  <c r="DC11" i="2"/>
  <c r="DC5" i="2"/>
  <c r="DC6" i="2"/>
  <c r="DC10" i="2"/>
  <c r="DA6" i="2"/>
  <c r="CY5" i="2"/>
  <c r="U16" i="2"/>
  <c r="CU9" i="2"/>
  <c r="G41" i="2"/>
  <c r="G40" i="2"/>
  <c r="CW228" i="2"/>
  <c r="CW227" i="2"/>
  <c r="CW226" i="2"/>
  <c r="CW225" i="2"/>
  <c r="CW224" i="2"/>
  <c r="CW223" i="2"/>
  <c r="CW222" i="2"/>
  <c r="CW221" i="2"/>
  <c r="CW220" i="2"/>
  <c r="CW219" i="2"/>
  <c r="CW218" i="2"/>
  <c r="CW217" i="2"/>
  <c r="CW216" i="2"/>
  <c r="CW215" i="2"/>
  <c r="CW214" i="2"/>
  <c r="CW213" i="2"/>
  <c r="CW212" i="2"/>
  <c r="CW211" i="2"/>
  <c r="CW210" i="2"/>
  <c r="CW209" i="2"/>
  <c r="CW208" i="2"/>
  <c r="CW207" i="2"/>
  <c r="CW206" i="2"/>
  <c r="CW205" i="2"/>
  <c r="CW204" i="2"/>
  <c r="CW203" i="2"/>
  <c r="CW202" i="2"/>
  <c r="CW201" i="2"/>
  <c r="CW200" i="2"/>
  <c r="CW199" i="2"/>
  <c r="CW198" i="2"/>
  <c r="CW197" i="2"/>
  <c r="CW196" i="2"/>
  <c r="CW195" i="2"/>
  <c r="CW194" i="2"/>
  <c r="CW193" i="2"/>
  <c r="CW192" i="2"/>
  <c r="CW191" i="2"/>
  <c r="CW190" i="2"/>
  <c r="CW189" i="2"/>
  <c r="CW188" i="2"/>
  <c r="CW187" i="2"/>
  <c r="CW186" i="2"/>
  <c r="CW185" i="2"/>
  <c r="CW184" i="2"/>
  <c r="CW183" i="2"/>
  <c r="CW182" i="2"/>
  <c r="CW181" i="2"/>
  <c r="CW180" i="2"/>
  <c r="CW179" i="2"/>
  <c r="CW178" i="2"/>
  <c r="CW177" i="2"/>
  <c r="CW176" i="2"/>
  <c r="CW175" i="2"/>
  <c r="CW174" i="2"/>
  <c r="CW173" i="2"/>
  <c r="CW172" i="2"/>
  <c r="CW171" i="2"/>
  <c r="CW170" i="2"/>
  <c r="CW169" i="2"/>
  <c r="CW168" i="2"/>
  <c r="CW167" i="2"/>
  <c r="CW166" i="2"/>
  <c r="CW165" i="2"/>
  <c r="CW164" i="2"/>
  <c r="CW163" i="2"/>
  <c r="CW162" i="2"/>
  <c r="CW161" i="2"/>
  <c r="CW160" i="2"/>
  <c r="CW159" i="2"/>
  <c r="CW158" i="2"/>
  <c r="CW157" i="2"/>
  <c r="CW156" i="2"/>
  <c r="CW155" i="2"/>
  <c r="CW154" i="2"/>
  <c r="CW153" i="2"/>
  <c r="CW152" i="2"/>
  <c r="CW151" i="2"/>
  <c r="CW150" i="2"/>
  <c r="CW149" i="2"/>
  <c r="CW148" i="2"/>
  <c r="CW147" i="2"/>
  <c r="CW146" i="2"/>
  <c r="CW145" i="2"/>
  <c r="CW144" i="2"/>
  <c r="CW143" i="2"/>
  <c r="CW142" i="2"/>
  <c r="CW141" i="2"/>
  <c r="CW140" i="2"/>
  <c r="CW139" i="2"/>
  <c r="CW138" i="2"/>
  <c r="CW137" i="2"/>
  <c r="CW136" i="2"/>
  <c r="CW135" i="2"/>
  <c r="CW134" i="2"/>
  <c r="CW133" i="2"/>
  <c r="CW132" i="2"/>
  <c r="CW131" i="2"/>
  <c r="CW130" i="2"/>
  <c r="CW129" i="2"/>
  <c r="CW128" i="2"/>
  <c r="CW127" i="2"/>
  <c r="CW126" i="2"/>
  <c r="CW125" i="2"/>
  <c r="CW124" i="2"/>
  <c r="CW123" i="2"/>
  <c r="CW122" i="2"/>
  <c r="CW121" i="2"/>
  <c r="CW120" i="2"/>
  <c r="CW119" i="2"/>
  <c r="CW118" i="2"/>
  <c r="CW117" i="2"/>
  <c r="CW116" i="2"/>
  <c r="CW115" i="2"/>
  <c r="CW114" i="2"/>
  <c r="CW113" i="2"/>
  <c r="CW112" i="2"/>
  <c r="CW111" i="2"/>
  <c r="CW110" i="2"/>
  <c r="CW109" i="2"/>
  <c r="CW108" i="2"/>
  <c r="CW107" i="2"/>
  <c r="CW106" i="2"/>
  <c r="CW105" i="2"/>
  <c r="CW104" i="2"/>
  <c r="CW103" i="2"/>
  <c r="CW102" i="2"/>
  <c r="CW101" i="2"/>
  <c r="CW100" i="2"/>
  <c r="CW99" i="2"/>
  <c r="CW98" i="2"/>
  <c r="CW97" i="2"/>
  <c r="CW96" i="2"/>
  <c r="CW95" i="2"/>
  <c r="CW94" i="2"/>
  <c r="CW93" i="2"/>
  <c r="CW92" i="2"/>
  <c r="CW91" i="2"/>
  <c r="CW90" i="2"/>
  <c r="CW89" i="2"/>
  <c r="CW88" i="2"/>
  <c r="CW87" i="2"/>
  <c r="CW86" i="2"/>
  <c r="CW85" i="2"/>
  <c r="CW84" i="2"/>
  <c r="CW83" i="2"/>
  <c r="CW82" i="2"/>
  <c r="CW81" i="2"/>
  <c r="CW80" i="2"/>
  <c r="CW79" i="2"/>
  <c r="CW78" i="2"/>
  <c r="CW77" i="2"/>
  <c r="CW76" i="2"/>
  <c r="CW75" i="2"/>
  <c r="CW74" i="2"/>
  <c r="CW73" i="2"/>
  <c r="CW72" i="2"/>
  <c r="CW71" i="2"/>
  <c r="CW70" i="2"/>
  <c r="CW69" i="2"/>
  <c r="CW68" i="2"/>
  <c r="CW67" i="2"/>
  <c r="CW66" i="2"/>
  <c r="CW65" i="2"/>
  <c r="CW64" i="2"/>
  <c r="CW63" i="2"/>
  <c r="CW62" i="2"/>
  <c r="CW61" i="2"/>
  <c r="CW60" i="2"/>
  <c r="CW59" i="2"/>
  <c r="CW58" i="2"/>
  <c r="CW57" i="2"/>
  <c r="CW56" i="2"/>
  <c r="CW55" i="2"/>
  <c r="CW54" i="2"/>
  <c r="CW53" i="2"/>
  <c r="CW52" i="2"/>
  <c r="CW51" i="2"/>
  <c r="CW50" i="2"/>
  <c r="CW49" i="2"/>
  <c r="CW48" i="2"/>
  <c r="CW47" i="2"/>
  <c r="CW46" i="2"/>
  <c r="CW45" i="2"/>
  <c r="CW44" i="2"/>
  <c r="CW43" i="2"/>
  <c r="CW42" i="2"/>
  <c r="CW41" i="2"/>
  <c r="CW40" i="2"/>
  <c r="CW39" i="2"/>
  <c r="CW38" i="2"/>
  <c r="CW37" i="2"/>
  <c r="CW36" i="2"/>
  <c r="CW35" i="2"/>
  <c r="CW34" i="2"/>
  <c r="CW33" i="2"/>
  <c r="CW32" i="2"/>
  <c r="CW31" i="2"/>
  <c r="CW30" i="2"/>
  <c r="CW29" i="2"/>
  <c r="CW28" i="2"/>
  <c r="CW27" i="2"/>
  <c r="CW26" i="2"/>
  <c r="CW25" i="2"/>
  <c r="CW24" i="2"/>
  <c r="CW23" i="2"/>
  <c r="CW22" i="2"/>
  <c r="CW21" i="2"/>
  <c r="CW20" i="2"/>
  <c r="CW19" i="2"/>
  <c r="CW18" i="2"/>
  <c r="CW17" i="2"/>
  <c r="CW16" i="2"/>
  <c r="CW15" i="2"/>
  <c r="CW14" i="2"/>
  <c r="CW13" i="2"/>
  <c r="CW12" i="2"/>
  <c r="CW11" i="2"/>
  <c r="CW10" i="2"/>
  <c r="CW9" i="2"/>
  <c r="CW8" i="2"/>
  <c r="CW7" i="2"/>
  <c r="CW6" i="2"/>
  <c r="CW5" i="2"/>
  <c r="CU5" i="2"/>
  <c r="CU7" i="2"/>
  <c r="CS5" i="2"/>
  <c r="CS6" i="2"/>
  <c r="CS7" i="2"/>
  <c r="CS8" i="2"/>
  <c r="CS9" i="2"/>
  <c r="CS10" i="2"/>
  <c r="CS11" i="2"/>
  <c r="CS12" i="2"/>
  <c r="CS13" i="2"/>
  <c r="CS14" i="2"/>
  <c r="CS15" i="2"/>
  <c r="CS16" i="2"/>
  <c r="CS17" i="2"/>
  <c r="CS18" i="2"/>
  <c r="CS19" i="2"/>
  <c r="CS20" i="2"/>
  <c r="CS21" i="2"/>
  <c r="CS22" i="2"/>
  <c r="CS23" i="2"/>
  <c r="CS24" i="2"/>
  <c r="CS25" i="2"/>
  <c r="CS26" i="2"/>
  <c r="CS27" i="2"/>
  <c r="CS28" i="2"/>
  <c r="CS29" i="2"/>
  <c r="CS30" i="2"/>
  <c r="CS31" i="2"/>
  <c r="CS32" i="2"/>
  <c r="CS33" i="2"/>
  <c r="CS34" i="2"/>
  <c r="CS35" i="2"/>
  <c r="CS36" i="2"/>
  <c r="CS37" i="2"/>
  <c r="CS38" i="2"/>
  <c r="CS39" i="2"/>
  <c r="CS40" i="2"/>
  <c r="CS41" i="2"/>
  <c r="CS42" i="2"/>
  <c r="CS43" i="2"/>
  <c r="CS44" i="2"/>
  <c r="CS45" i="2"/>
  <c r="CS46" i="2"/>
  <c r="CS47" i="2"/>
  <c r="CS48" i="2"/>
  <c r="CS49" i="2"/>
  <c r="CS50" i="2"/>
  <c r="CS51" i="2"/>
  <c r="CS52" i="2"/>
  <c r="CS53" i="2"/>
  <c r="CS54" i="2"/>
  <c r="CS55" i="2"/>
  <c r="CS56" i="2"/>
  <c r="CS57" i="2"/>
  <c r="CS58" i="2"/>
  <c r="CS59" i="2"/>
  <c r="CS60" i="2"/>
  <c r="CS61" i="2"/>
  <c r="CS62" i="2"/>
  <c r="CS63" i="2"/>
  <c r="CS64" i="2"/>
  <c r="CS65" i="2"/>
  <c r="CS66" i="2"/>
  <c r="CS67" i="2"/>
  <c r="CS68" i="2"/>
  <c r="CS69" i="2"/>
  <c r="CS70" i="2"/>
  <c r="CS71" i="2"/>
  <c r="CS72" i="2"/>
  <c r="CS73" i="2"/>
  <c r="CS74" i="2"/>
  <c r="CS75" i="2"/>
  <c r="CS76" i="2"/>
  <c r="CS77" i="2"/>
  <c r="CS78" i="2"/>
  <c r="CS79" i="2"/>
  <c r="CS80" i="2"/>
  <c r="CS81" i="2"/>
  <c r="CS82" i="2"/>
  <c r="CS83" i="2"/>
  <c r="CS84" i="2"/>
  <c r="CS85" i="2"/>
  <c r="CS86" i="2"/>
  <c r="CS87" i="2"/>
  <c r="CS88" i="2"/>
  <c r="CS89" i="2"/>
  <c r="CS90" i="2"/>
  <c r="CS91" i="2"/>
  <c r="CS92" i="2"/>
  <c r="CS93" i="2"/>
  <c r="CS94" i="2"/>
  <c r="CS95" i="2"/>
  <c r="CS96" i="2"/>
  <c r="CS97" i="2"/>
  <c r="CS98" i="2"/>
  <c r="CS99" i="2"/>
  <c r="CS100" i="2"/>
  <c r="CS101" i="2"/>
  <c r="CS102" i="2"/>
  <c r="CS103" i="2"/>
  <c r="CS104" i="2"/>
  <c r="CS105" i="2"/>
  <c r="CS106" i="2"/>
  <c r="CS107" i="2"/>
  <c r="CS108" i="2"/>
  <c r="CS109" i="2"/>
  <c r="CS110" i="2"/>
  <c r="CS111" i="2"/>
  <c r="CS112" i="2"/>
  <c r="CS113" i="2"/>
  <c r="CS114" i="2"/>
  <c r="CS115" i="2"/>
  <c r="CS116" i="2"/>
  <c r="CS117" i="2"/>
  <c r="CS118" i="2"/>
  <c r="CS119" i="2"/>
  <c r="CS120" i="2"/>
  <c r="CS121" i="2"/>
  <c r="CS122" i="2"/>
  <c r="CS123" i="2"/>
  <c r="CS124" i="2"/>
  <c r="CS125" i="2"/>
  <c r="CS126" i="2"/>
  <c r="CS127" i="2"/>
  <c r="CS128" i="2"/>
  <c r="CS129" i="2"/>
  <c r="CS130" i="2"/>
  <c r="CS131" i="2"/>
  <c r="CS132" i="2"/>
  <c r="CS133" i="2"/>
  <c r="CS134" i="2"/>
  <c r="CS135" i="2"/>
  <c r="CS136" i="2"/>
  <c r="CS137" i="2"/>
  <c r="CS138" i="2"/>
  <c r="CS139" i="2"/>
  <c r="CS140" i="2"/>
  <c r="CS141" i="2"/>
  <c r="CS142" i="2"/>
  <c r="CS143" i="2"/>
  <c r="CS144" i="2"/>
  <c r="CS145" i="2"/>
  <c r="CS146" i="2"/>
  <c r="CS147" i="2"/>
  <c r="CS148" i="2"/>
  <c r="CS149" i="2"/>
  <c r="CS150" i="2"/>
  <c r="CS151" i="2"/>
  <c r="CS152" i="2"/>
  <c r="CS153" i="2"/>
  <c r="CS154" i="2"/>
  <c r="CS155" i="2"/>
  <c r="CS156" i="2"/>
  <c r="CS157" i="2"/>
  <c r="CS158" i="2"/>
  <c r="CS159" i="2"/>
  <c r="CS160" i="2"/>
  <c r="CS161" i="2"/>
  <c r="CS162" i="2"/>
  <c r="CS163" i="2"/>
  <c r="CS164" i="2"/>
  <c r="CS165" i="2"/>
  <c r="CS166" i="2"/>
  <c r="CS167" i="2"/>
  <c r="CS168" i="2"/>
  <c r="CS169" i="2"/>
  <c r="CS170" i="2"/>
  <c r="CS171" i="2"/>
  <c r="CS172" i="2"/>
  <c r="CS173" i="2"/>
  <c r="CS174" i="2"/>
  <c r="CS175" i="2"/>
  <c r="CS176" i="2"/>
  <c r="CS177" i="2"/>
  <c r="CS178" i="2"/>
  <c r="CS179" i="2"/>
  <c r="CS180" i="2"/>
  <c r="CS181" i="2"/>
  <c r="CS182" i="2"/>
  <c r="CS183" i="2"/>
  <c r="CS184" i="2"/>
  <c r="CS185" i="2"/>
  <c r="CS186" i="2"/>
  <c r="CS187" i="2"/>
  <c r="CS188" i="2"/>
  <c r="CS189" i="2"/>
  <c r="CS190" i="2"/>
  <c r="CS191" i="2"/>
  <c r="CS192" i="2"/>
  <c r="CS193" i="2"/>
  <c r="CS194" i="2"/>
  <c r="CS195" i="2"/>
  <c r="CS196" i="2"/>
  <c r="CS197" i="2"/>
  <c r="CS198" i="2"/>
  <c r="CS199" i="2"/>
  <c r="CS200" i="2"/>
  <c r="CS201" i="2"/>
  <c r="CS202" i="2"/>
  <c r="CS203" i="2"/>
  <c r="CS204" i="2"/>
  <c r="CS205" i="2"/>
  <c r="CS206" i="2"/>
  <c r="CS207" i="2"/>
  <c r="CS208" i="2"/>
  <c r="CS209" i="2"/>
  <c r="CS210" i="2"/>
  <c r="CS211" i="2"/>
  <c r="CS212" i="2"/>
  <c r="CS213" i="2"/>
  <c r="CS214" i="2"/>
  <c r="CS215" i="2"/>
  <c r="CS216" i="2"/>
  <c r="CS217" i="2"/>
  <c r="CS218" i="2"/>
  <c r="CU8" i="2"/>
  <c r="CU6" i="2"/>
  <c r="BG14" i="2"/>
  <c r="BC135" i="2"/>
  <c r="AO27" i="2"/>
  <c r="K25" i="2"/>
  <c r="K27" i="2"/>
  <c r="CM6" i="2"/>
  <c r="CQ11" i="2"/>
  <c r="CQ10" i="2"/>
  <c r="CQ9" i="2"/>
  <c r="CQ8" i="2"/>
  <c r="CQ7" i="2"/>
  <c r="CQ6" i="2"/>
  <c r="CQ5" i="2"/>
  <c r="CM5" i="2"/>
  <c r="CO11" i="2"/>
  <c r="CO10" i="2"/>
  <c r="CO9" i="2"/>
  <c r="CO8" i="2"/>
  <c r="CO7" i="2"/>
  <c r="CO6" i="2"/>
  <c r="CO5" i="2"/>
  <c r="K30" i="2"/>
  <c r="K29" i="2"/>
  <c r="K28" i="2"/>
  <c r="K26" i="2"/>
  <c r="K32" i="2"/>
  <c r="K31" i="2"/>
  <c r="G39" i="2"/>
  <c r="AO24" i="2"/>
  <c r="AO25" i="2"/>
  <c r="AO26" i="2"/>
  <c r="AO23" i="2"/>
  <c r="AO22" i="2"/>
  <c r="AO20" i="2"/>
  <c r="AO21" i="2"/>
  <c r="F110" i="9"/>
  <c r="AY10" i="2"/>
  <c r="AY9" i="2"/>
  <c r="AO19" i="2"/>
  <c r="BA8" i="2"/>
  <c r="BA7" i="2"/>
  <c r="BA6" i="2"/>
  <c r="BA5" i="2"/>
  <c r="CG76" i="2"/>
  <c r="A43" i="2"/>
  <c r="CK78" i="2"/>
  <c r="CK77" i="2"/>
  <c r="CK76" i="2"/>
  <c r="CK75" i="2"/>
  <c r="CG65" i="2"/>
  <c r="CG66" i="2"/>
  <c r="CG67" i="2"/>
  <c r="CG68" i="2"/>
  <c r="CG69" i="2"/>
  <c r="CG70" i="2"/>
  <c r="CG71" i="2"/>
  <c r="CG72" i="2"/>
  <c r="CG73" i="2"/>
  <c r="CG74" i="2"/>
  <c r="CG75" i="2"/>
  <c r="A42" i="2"/>
  <c r="G38" i="2"/>
  <c r="BS27" i="2"/>
  <c r="BS26" i="2"/>
  <c r="BS25" i="2"/>
  <c r="BQ13" i="2"/>
  <c r="CA147" i="2"/>
  <c r="CA148" i="2"/>
  <c r="CA146" i="2"/>
  <c r="CA145" i="2"/>
  <c r="CA144" i="2"/>
  <c r="CA141" i="2"/>
  <c r="CA142" i="2"/>
  <c r="CA143" i="2"/>
  <c r="CA140" i="2"/>
  <c r="CA139" i="2"/>
  <c r="CA138" i="2"/>
  <c r="CA7" i="2"/>
  <c r="CA8" i="2"/>
  <c r="CA9" i="2"/>
  <c r="CA10" i="2"/>
  <c r="CA11" i="2"/>
  <c r="CA12" i="2"/>
  <c r="CA13" i="2"/>
  <c r="CA14" i="2"/>
  <c r="CA15" i="2"/>
  <c r="CA16" i="2"/>
  <c r="CA17" i="2"/>
  <c r="CA18" i="2"/>
  <c r="CA19" i="2"/>
  <c r="CA20" i="2"/>
  <c r="CA21" i="2"/>
  <c r="CA22" i="2"/>
  <c r="CA23" i="2"/>
  <c r="CA24" i="2"/>
  <c r="CA25" i="2"/>
  <c r="CA26" i="2"/>
  <c r="CA27" i="2"/>
  <c r="CA28" i="2"/>
  <c r="CA29" i="2"/>
  <c r="CA30" i="2"/>
  <c r="CA31" i="2"/>
  <c r="CA32" i="2"/>
  <c r="CA33" i="2"/>
  <c r="CA34" i="2"/>
  <c r="CA35" i="2"/>
  <c r="CA36" i="2"/>
  <c r="CA37" i="2"/>
  <c r="CA38" i="2"/>
  <c r="CA39" i="2"/>
  <c r="CA40" i="2"/>
  <c r="CA41" i="2"/>
  <c r="CA42" i="2"/>
  <c r="CA43" i="2"/>
  <c r="CA44" i="2"/>
  <c r="CA45" i="2"/>
  <c r="CA46" i="2"/>
  <c r="CA47" i="2"/>
  <c r="CA48" i="2"/>
  <c r="CA49" i="2"/>
  <c r="CA50" i="2"/>
  <c r="CA51" i="2"/>
  <c r="CA52" i="2"/>
  <c r="CA53" i="2"/>
  <c r="CA54" i="2"/>
  <c r="CA55" i="2"/>
  <c r="CA56" i="2"/>
  <c r="CA57" i="2"/>
  <c r="CA58" i="2"/>
  <c r="CA59" i="2"/>
  <c r="CA60" i="2"/>
  <c r="CA61" i="2"/>
  <c r="CA62" i="2"/>
  <c r="CA63" i="2"/>
  <c r="CA64" i="2"/>
  <c r="CA65" i="2"/>
  <c r="CA66" i="2"/>
  <c r="CA67" i="2"/>
  <c r="CA68" i="2"/>
  <c r="CA69" i="2"/>
  <c r="CA70" i="2"/>
  <c r="CA71" i="2"/>
  <c r="CA72" i="2"/>
  <c r="CA73" i="2"/>
  <c r="CA74" i="2"/>
  <c r="CA75" i="2"/>
  <c r="CA76" i="2"/>
  <c r="CA77" i="2"/>
  <c r="CA78" i="2"/>
  <c r="CA79" i="2"/>
  <c r="CA80" i="2"/>
  <c r="CA81" i="2"/>
  <c r="CA82" i="2"/>
  <c r="CA83" i="2"/>
  <c r="CA84" i="2"/>
  <c r="CA85" i="2"/>
  <c r="CA86" i="2"/>
  <c r="CA87" i="2"/>
  <c r="CA88" i="2"/>
  <c r="CA89" i="2"/>
  <c r="CA90" i="2"/>
  <c r="CA91" i="2"/>
  <c r="CA92" i="2"/>
  <c r="CA93" i="2"/>
  <c r="CA94" i="2"/>
  <c r="CA95" i="2"/>
  <c r="CA96" i="2"/>
  <c r="CA97" i="2"/>
  <c r="CA98" i="2"/>
  <c r="CA99" i="2"/>
  <c r="CA100" i="2"/>
  <c r="CA101" i="2"/>
  <c r="CA102" i="2"/>
  <c r="CA103" i="2"/>
  <c r="CA104" i="2"/>
  <c r="CA105" i="2"/>
  <c r="CA106" i="2"/>
  <c r="CA107" i="2"/>
  <c r="CA108" i="2"/>
  <c r="CA109" i="2"/>
  <c r="CA110" i="2"/>
  <c r="CA111" i="2"/>
  <c r="CA112" i="2"/>
  <c r="CA113" i="2"/>
  <c r="CA114" i="2"/>
  <c r="CA115" i="2"/>
  <c r="CA116" i="2"/>
  <c r="CA117" i="2"/>
  <c r="CA118" i="2"/>
  <c r="CA119" i="2"/>
  <c r="CA120" i="2"/>
  <c r="CA121" i="2"/>
  <c r="CA122" i="2"/>
  <c r="CA123" i="2"/>
  <c r="CA124" i="2"/>
  <c r="CA125" i="2"/>
  <c r="CA126" i="2"/>
  <c r="CA127" i="2"/>
  <c r="CA128" i="2"/>
  <c r="CA129" i="2"/>
  <c r="CA130" i="2"/>
  <c r="CA131" i="2"/>
  <c r="CA132" i="2"/>
  <c r="CA133" i="2"/>
  <c r="CA134" i="2"/>
  <c r="CA135" i="2"/>
  <c r="CA136" i="2"/>
  <c r="CA137" i="2"/>
  <c r="CA6" i="2"/>
  <c r="CE13" i="2"/>
  <c r="CA5" i="2"/>
  <c r="CE12" i="2"/>
  <c r="CE11" i="2"/>
  <c r="CE10" i="2"/>
  <c r="CE9" i="2"/>
  <c r="CE8" i="2"/>
  <c r="CE7" i="2"/>
  <c r="CE6" i="2"/>
  <c r="CE5" i="2"/>
  <c r="CC5" i="2"/>
  <c r="CK74" i="2"/>
  <c r="CK73" i="2"/>
  <c r="CK72" i="2"/>
  <c r="CK71" i="2"/>
  <c r="CK70" i="2"/>
  <c r="CK69" i="2"/>
  <c r="CK68" i="2"/>
  <c r="CK67" i="2"/>
  <c r="CK66" i="2"/>
  <c r="CK65" i="2"/>
  <c r="CK64" i="2"/>
  <c r="CK63" i="2"/>
  <c r="CK62" i="2"/>
  <c r="CK61" i="2"/>
  <c r="CK60" i="2"/>
  <c r="CK59" i="2"/>
  <c r="CK58" i="2"/>
  <c r="CK57" i="2"/>
  <c r="CK56" i="2"/>
  <c r="CK55" i="2"/>
  <c r="CK54" i="2"/>
  <c r="CK53" i="2"/>
  <c r="CK52" i="2"/>
  <c r="CK51" i="2"/>
  <c r="CK50" i="2"/>
  <c r="CK49" i="2"/>
  <c r="CK48" i="2"/>
  <c r="CK47" i="2"/>
  <c r="CK46" i="2"/>
  <c r="CK45" i="2"/>
  <c r="CK44" i="2"/>
  <c r="CK43" i="2"/>
  <c r="CK42" i="2"/>
  <c r="CK41" i="2"/>
  <c r="CK40" i="2"/>
  <c r="CK39" i="2"/>
  <c r="CG57" i="2"/>
  <c r="CG58" i="2"/>
  <c r="CG59" i="2"/>
  <c r="CG60" i="2"/>
  <c r="CG61" i="2"/>
  <c r="CG62" i="2"/>
  <c r="CG63" i="2"/>
  <c r="CG64" i="2"/>
  <c r="CK38" i="2"/>
  <c r="CK37" i="2"/>
  <c r="CK36" i="2"/>
  <c r="CK35" i="2"/>
  <c r="CG49" i="2"/>
  <c r="CG50" i="2"/>
  <c r="CG51" i="2"/>
  <c r="CG52" i="2"/>
  <c r="CG53" i="2"/>
  <c r="CG54" i="2"/>
  <c r="CG55" i="2"/>
  <c r="CG56" i="2"/>
  <c r="CK34" i="2"/>
  <c r="CK33" i="2"/>
  <c r="CK32" i="2"/>
  <c r="CK31" i="2"/>
  <c r="CK30" i="2"/>
  <c r="CK29" i="2"/>
  <c r="CK28" i="2"/>
  <c r="CK27" i="2"/>
  <c r="CK26" i="2"/>
  <c r="CK25" i="2"/>
  <c r="CK24" i="2"/>
  <c r="CK23" i="2"/>
  <c r="CK22" i="2"/>
  <c r="CK21" i="2"/>
  <c r="CK20" i="2"/>
  <c r="CK19" i="2"/>
  <c r="CK18" i="2"/>
  <c r="CK17" i="2"/>
  <c r="CK16" i="2"/>
  <c r="CK15" i="2"/>
  <c r="CK14" i="2"/>
  <c r="CG41" i="2"/>
  <c r="CG42" i="2"/>
  <c r="CG43" i="2"/>
  <c r="CG44" i="2"/>
  <c r="CG45" i="2"/>
  <c r="CG46" i="2"/>
  <c r="CG47" i="2"/>
  <c r="CG48" i="2"/>
  <c r="CG33" i="2"/>
  <c r="CG34" i="2"/>
  <c r="CG35" i="2"/>
  <c r="CG36" i="2"/>
  <c r="CG37" i="2"/>
  <c r="CG38" i="2"/>
  <c r="CG39" i="2"/>
  <c r="CG40" i="2"/>
  <c r="CG25" i="2"/>
  <c r="CG26" i="2"/>
  <c r="CG27" i="2"/>
  <c r="CG28" i="2"/>
  <c r="CG29" i="2"/>
  <c r="CG30" i="2"/>
  <c r="CG31" i="2"/>
  <c r="CG32" i="2"/>
  <c r="CG17" i="2"/>
  <c r="CG18" i="2"/>
  <c r="CG19" i="2"/>
  <c r="CG20" i="2"/>
  <c r="CG21" i="2"/>
  <c r="CG22" i="2"/>
  <c r="CG23" i="2"/>
  <c r="CG24" i="2"/>
  <c r="CG9" i="2"/>
  <c r="CG10" i="2"/>
  <c r="CG11" i="2"/>
  <c r="CG12" i="2"/>
  <c r="CG13" i="2"/>
  <c r="CG14" i="2"/>
  <c r="CG15" i="2"/>
  <c r="CG16" i="2"/>
  <c r="CG8" i="2"/>
  <c r="CK13" i="2"/>
  <c r="CK12" i="2"/>
  <c r="CK11" i="2"/>
  <c r="CK10" i="2"/>
  <c r="CK9" i="2"/>
  <c r="CK8" i="2"/>
  <c r="CK7" i="2"/>
  <c r="CK6" i="2"/>
  <c r="CK5" i="2"/>
  <c r="CG7" i="2"/>
  <c r="CG6" i="2"/>
  <c r="CG5" i="2"/>
  <c r="CI9" i="2"/>
  <c r="CI8" i="2"/>
  <c r="CI7" i="2"/>
  <c r="CI6" i="2"/>
  <c r="CI5" i="2"/>
  <c r="BQ12" i="2"/>
  <c r="BS24" i="2"/>
  <c r="BS23" i="2"/>
  <c r="BS22" i="2"/>
  <c r="BS21" i="2"/>
  <c r="BS20" i="2"/>
  <c r="BS19" i="2"/>
  <c r="BQ10" i="2"/>
  <c r="BQ11" i="2"/>
  <c r="CC8" i="2"/>
  <c r="CC7" i="2"/>
  <c r="CC6" i="2"/>
  <c r="BS18" i="2"/>
  <c r="BS17" i="2"/>
  <c r="BS16" i="2"/>
  <c r="BS15" i="2"/>
  <c r="BS14" i="2"/>
  <c r="BS13" i="2"/>
  <c r="BS12" i="2"/>
  <c r="BS11" i="2"/>
  <c r="BQ6" i="2"/>
  <c r="BQ7" i="2"/>
  <c r="BQ8" i="2"/>
  <c r="BQ9" i="2"/>
  <c r="BS10" i="2"/>
  <c r="BS9" i="2"/>
  <c r="BS8" i="2"/>
  <c r="BS7" i="2"/>
  <c r="BS6" i="2"/>
  <c r="BS5" i="2"/>
  <c r="BO5" i="2"/>
  <c r="BO6" i="2"/>
  <c r="BO7" i="2"/>
  <c r="BQ5" i="2"/>
  <c r="AQ14" i="2"/>
  <c r="AQ13" i="2"/>
  <c r="AQ12" i="2"/>
  <c r="BE8" i="2"/>
  <c r="BG13" i="2"/>
  <c r="BG12" i="2"/>
  <c r="BG11" i="2"/>
  <c r="BG10" i="2"/>
  <c r="BG9" i="2"/>
  <c r="BG8" i="2"/>
  <c r="BG7" i="2"/>
  <c r="BG6" i="2"/>
  <c r="BG5" i="2"/>
  <c r="BC5" i="2"/>
  <c r="BC6" i="2"/>
  <c r="BC7" i="2"/>
  <c r="BC8" i="2"/>
  <c r="BC9" i="2"/>
  <c r="BC10" i="2"/>
  <c r="BC11" i="2"/>
  <c r="BC12" i="2"/>
  <c r="BC13" i="2"/>
  <c r="BC14" i="2"/>
  <c r="BC15" i="2"/>
  <c r="BC16" i="2"/>
  <c r="BC17" i="2"/>
  <c r="BC18" i="2"/>
  <c r="BC19" i="2"/>
  <c r="BC20" i="2"/>
  <c r="BC21" i="2"/>
  <c r="BC22" i="2"/>
  <c r="BC23" i="2"/>
  <c r="BC24" i="2"/>
  <c r="BC25" i="2"/>
  <c r="BC26" i="2"/>
  <c r="BC27" i="2"/>
  <c r="BC28" i="2"/>
  <c r="BC29" i="2"/>
  <c r="BC30" i="2"/>
  <c r="BC31" i="2"/>
  <c r="BC32" i="2"/>
  <c r="BC33" i="2"/>
  <c r="BC34" i="2"/>
  <c r="BC35" i="2"/>
  <c r="BC36" i="2"/>
  <c r="BC37" i="2"/>
  <c r="BC38" i="2"/>
  <c r="BC39" i="2"/>
  <c r="BC40" i="2"/>
  <c r="BC41" i="2"/>
  <c r="BC42" i="2"/>
  <c r="BC43" i="2"/>
  <c r="BC44" i="2"/>
  <c r="BC45" i="2"/>
  <c r="BC46" i="2"/>
  <c r="BC47" i="2"/>
  <c r="BC48" i="2"/>
  <c r="BC49" i="2"/>
  <c r="BC50" i="2"/>
  <c r="BC51" i="2"/>
  <c r="BC52" i="2"/>
  <c r="BC53" i="2"/>
  <c r="BC54" i="2"/>
  <c r="BC55" i="2"/>
  <c r="BC56" i="2"/>
  <c r="BC57" i="2"/>
  <c r="BC58" i="2"/>
  <c r="BC59" i="2"/>
  <c r="BC60" i="2"/>
  <c r="BC61" i="2"/>
  <c r="BC62" i="2"/>
  <c r="BC63" i="2"/>
  <c r="BC64" i="2"/>
  <c r="BC65" i="2"/>
  <c r="BC66" i="2"/>
  <c r="BC67" i="2"/>
  <c r="BC68" i="2"/>
  <c r="BC69" i="2"/>
  <c r="BC70" i="2"/>
  <c r="BC71" i="2"/>
  <c r="BC72" i="2"/>
  <c r="BC73" i="2"/>
  <c r="BC74" i="2"/>
  <c r="BC75" i="2"/>
  <c r="BC76" i="2"/>
  <c r="BC77" i="2"/>
  <c r="BC78" i="2"/>
  <c r="BC79" i="2"/>
  <c r="BC80" i="2"/>
  <c r="BC81" i="2"/>
  <c r="BC82" i="2"/>
  <c r="BC83" i="2"/>
  <c r="BC84" i="2"/>
  <c r="BC85" i="2"/>
  <c r="BC86" i="2"/>
  <c r="BC87" i="2"/>
  <c r="BC88" i="2"/>
  <c r="BC89" i="2"/>
  <c r="BC90" i="2"/>
  <c r="BC91" i="2"/>
  <c r="BC92" i="2"/>
  <c r="BC93" i="2"/>
  <c r="BC94" i="2"/>
  <c r="BC95" i="2"/>
  <c r="BC96" i="2"/>
  <c r="BC97" i="2"/>
  <c r="BC98" i="2"/>
  <c r="BC99" i="2"/>
  <c r="BC100" i="2"/>
  <c r="BC101" i="2"/>
  <c r="BC102" i="2"/>
  <c r="BC103" i="2"/>
  <c r="BC104" i="2"/>
  <c r="BC105" i="2"/>
  <c r="BC106" i="2"/>
  <c r="BC107" i="2"/>
  <c r="BC108" i="2"/>
  <c r="BC109" i="2"/>
  <c r="BC110" i="2"/>
  <c r="BC111" i="2"/>
  <c r="BC112" i="2"/>
  <c r="BC113" i="2"/>
  <c r="BC114" i="2"/>
  <c r="BC115" i="2"/>
  <c r="BC116" i="2"/>
  <c r="BC117" i="2"/>
  <c r="BC118" i="2"/>
  <c r="BC119" i="2"/>
  <c r="BC120" i="2"/>
  <c r="BC121" i="2"/>
  <c r="BC122" i="2"/>
  <c r="BC123" i="2"/>
  <c r="BC124" i="2"/>
  <c r="BC125" i="2"/>
  <c r="BC126" i="2"/>
  <c r="BC127" i="2"/>
  <c r="BC128" i="2"/>
  <c r="BC129" i="2"/>
  <c r="BC130" i="2"/>
  <c r="BC131" i="2"/>
  <c r="BC132" i="2"/>
  <c r="BC133" i="2"/>
  <c r="BC134" i="2"/>
  <c r="BE6" i="2"/>
  <c r="BE5" i="2"/>
  <c r="W35" i="2"/>
  <c r="W66" i="2"/>
  <c r="W69" i="2"/>
  <c r="W73" i="2"/>
  <c r="W25" i="2"/>
  <c r="AI20" i="2"/>
  <c r="AI21" i="2"/>
  <c r="AI22" i="2"/>
  <c r="AI23" i="2"/>
  <c r="AI25" i="2"/>
  <c r="AI26" i="2"/>
  <c r="AI27" i="2"/>
  <c r="AI28" i="2"/>
  <c r="AI29" i="2"/>
  <c r="AI31" i="2"/>
  <c r="E13" i="2"/>
  <c r="AW6" i="2"/>
  <c r="AW5" i="2"/>
  <c r="AY8" i="2"/>
  <c r="AY5" i="2"/>
  <c r="AI30" i="2"/>
  <c r="AI24" i="2"/>
  <c r="AI32" i="2"/>
  <c r="AO18" i="2"/>
  <c r="AO17" i="2"/>
  <c r="AO16" i="2"/>
  <c r="AO15" i="2"/>
  <c r="AO14" i="2"/>
  <c r="AO13" i="2"/>
  <c r="AQ11" i="2"/>
  <c r="AQ8" i="2"/>
  <c r="AQ9" i="2"/>
  <c r="AQ10" i="2"/>
  <c r="AQ5" i="2"/>
  <c r="AQ6" i="2"/>
  <c r="AQ7" i="2"/>
  <c r="AS5" i="2"/>
  <c r="AS6" i="2"/>
  <c r="AS7" i="2"/>
  <c r="AS8" i="2"/>
  <c r="AS9" i="2"/>
  <c r="E14" i="2"/>
  <c r="E15" i="2"/>
  <c r="E16" i="2"/>
  <c r="E17" i="2"/>
  <c r="E18" i="2"/>
  <c r="E19" i="2"/>
  <c r="E20" i="2"/>
  <c r="E21" i="2"/>
  <c r="A41" i="2"/>
  <c r="A38" i="2"/>
  <c r="A39" i="2"/>
  <c r="A40" i="2"/>
  <c r="U15" i="2"/>
  <c r="AK5" i="2"/>
  <c r="AK6" i="2"/>
  <c r="AO10" i="2"/>
  <c r="AO6" i="2"/>
  <c r="AO7" i="2"/>
  <c r="A37" i="2"/>
  <c r="A36" i="2"/>
  <c r="A35" i="2"/>
  <c r="A34" i="2"/>
  <c r="A32" i="2"/>
  <c r="A33" i="2"/>
  <c r="D39" i="9"/>
  <c r="D113" i="9" s="1"/>
  <c r="D38" i="9"/>
  <c r="D37" i="9"/>
  <c r="D36" i="9"/>
  <c r="D35" i="9"/>
  <c r="D34" i="9"/>
  <c r="D32" i="9"/>
  <c r="D31" i="9"/>
  <c r="D30" i="9"/>
  <c r="D29" i="9"/>
  <c r="D28" i="9"/>
  <c r="D27" i="9"/>
  <c r="W77" i="2"/>
  <c r="W78" i="2"/>
  <c r="W79" i="2"/>
  <c r="W81" i="2"/>
  <c r="K15" i="2"/>
  <c r="K16" i="2"/>
  <c r="G34" i="2"/>
  <c r="K17" i="2"/>
  <c r="K18" i="2"/>
  <c r="K19" i="2"/>
  <c r="K20" i="2"/>
  <c r="K21" i="2"/>
  <c r="E11" i="2"/>
  <c r="E10" i="2"/>
  <c r="K22" i="2"/>
  <c r="E8" i="2"/>
  <c r="E9" i="2"/>
  <c r="B2" i="9"/>
  <c r="AG6" i="2"/>
  <c r="W6" i="2"/>
  <c r="W7" i="2"/>
  <c r="W8" i="2"/>
  <c r="W9" i="2"/>
  <c r="W10" i="2"/>
  <c r="W11" i="2"/>
  <c r="W12" i="2"/>
  <c r="W13" i="2"/>
  <c r="W14" i="2"/>
  <c r="W16" i="2"/>
  <c r="W17" i="2"/>
  <c r="W18" i="2"/>
  <c r="W19" i="2"/>
  <c r="W20" i="2"/>
  <c r="W21" i="2"/>
  <c r="W22" i="2"/>
  <c r="W23" i="2"/>
  <c r="W24" i="2"/>
  <c r="W26" i="2"/>
  <c r="W27" i="2"/>
  <c r="W28" i="2"/>
  <c r="W29" i="2"/>
  <c r="W30" i="2"/>
  <c r="W31" i="2"/>
  <c r="W32" i="2"/>
  <c r="W33" i="2"/>
  <c r="W34" i="2"/>
  <c r="W36" i="2"/>
  <c r="W37" i="2"/>
  <c r="W38" i="2"/>
  <c r="W39" i="2"/>
  <c r="W40" i="2"/>
  <c r="W41" i="2"/>
  <c r="W42" i="2"/>
  <c r="W43" i="2"/>
  <c r="W44" i="2"/>
  <c r="W45" i="2"/>
  <c r="W46" i="2"/>
  <c r="W47" i="2"/>
  <c r="W48" i="2"/>
  <c r="W49" i="2"/>
  <c r="W50" i="2"/>
  <c r="W51" i="2"/>
  <c r="W52" i="2"/>
  <c r="W53" i="2"/>
  <c r="W54" i="2"/>
  <c r="W56" i="2"/>
  <c r="W57" i="2"/>
  <c r="W58" i="2"/>
  <c r="W59" i="2"/>
  <c r="W60" i="2"/>
  <c r="W61" i="2"/>
  <c r="W62" i="2"/>
  <c r="W63" i="2"/>
  <c r="W64" i="2"/>
  <c r="W67" i="2"/>
  <c r="W68" i="2"/>
  <c r="W70" i="2"/>
  <c r="W71" i="2"/>
  <c r="W74" i="2"/>
  <c r="B43" i="9"/>
  <c r="C57" i="9"/>
  <c r="D57" i="9"/>
  <c r="F57" i="9"/>
  <c r="G57" i="9"/>
  <c r="H57" i="9"/>
  <c r="I57" i="9"/>
  <c r="J57" i="9"/>
  <c r="C58" i="9"/>
  <c r="D58" i="9"/>
  <c r="F58" i="9"/>
  <c r="G58" i="9"/>
  <c r="H58" i="9"/>
  <c r="I58" i="9"/>
  <c r="J58" i="9"/>
  <c r="C16" i="2"/>
  <c r="C15" i="2"/>
  <c r="A31" i="2"/>
  <c r="E57" i="9"/>
  <c r="E58" i="9"/>
  <c r="B41" i="9"/>
  <c r="O58" i="9"/>
  <c r="N58" i="9"/>
  <c r="M58" i="9"/>
  <c r="L58" i="9"/>
  <c r="K58" i="9"/>
  <c r="B58" i="9"/>
  <c r="O57" i="9"/>
  <c r="N57" i="9"/>
  <c r="M57" i="9"/>
  <c r="L57" i="9"/>
  <c r="K57" i="9"/>
  <c r="B57" i="9"/>
  <c r="B47" i="9"/>
  <c r="B48" i="9"/>
  <c r="B49" i="9"/>
  <c r="B50" i="9"/>
  <c r="B52" i="9"/>
  <c r="B54" i="9"/>
  <c r="B55" i="9"/>
  <c r="B56" i="9"/>
  <c r="B59" i="9"/>
  <c r="B60" i="9"/>
  <c r="B61" i="9"/>
  <c r="B62" i="9"/>
  <c r="B63" i="9"/>
  <c r="B64" i="9"/>
  <c r="B65" i="9"/>
  <c r="B66" i="9"/>
  <c r="B68" i="9"/>
  <c r="B69" i="9"/>
  <c r="B70" i="9"/>
  <c r="B71" i="9"/>
  <c r="B72" i="9"/>
  <c r="B73" i="9"/>
  <c r="B74" i="9"/>
  <c r="B75" i="9"/>
  <c r="B76" i="9"/>
  <c r="B77" i="9"/>
  <c r="B78" i="9"/>
  <c r="B79" i="9"/>
  <c r="B80" i="9"/>
  <c r="B81" i="9"/>
  <c r="B83" i="9"/>
  <c r="B85" i="9"/>
  <c r="B87" i="9"/>
  <c r="B88" i="9"/>
  <c r="B89" i="9"/>
  <c r="B90" i="9"/>
  <c r="B91" i="9"/>
  <c r="B92" i="9"/>
  <c r="B93" i="9"/>
  <c r="B94" i="9"/>
  <c r="B95" i="9"/>
  <c r="B46" i="9"/>
  <c r="G33" i="2"/>
  <c r="C14" i="2"/>
  <c r="A30" i="2"/>
  <c r="A29" i="2"/>
  <c r="E7" i="2"/>
  <c r="E6" i="2"/>
  <c r="AC5" i="2"/>
  <c r="AI19" i="2"/>
  <c r="AI18" i="2"/>
  <c r="AE6" i="2"/>
  <c r="AE7" i="2"/>
  <c r="AE8" i="2"/>
  <c r="AG5" i="2"/>
  <c r="AE5" i="2"/>
  <c r="D26" i="9"/>
  <c r="G32" i="2"/>
  <c r="I12" i="2"/>
  <c r="I11" i="2"/>
  <c r="I10" i="2"/>
  <c r="I9" i="2"/>
  <c r="I8" i="2"/>
  <c r="I7" i="2"/>
  <c r="I6" i="2"/>
  <c r="I5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S11" i="2"/>
  <c r="W5" i="2"/>
  <c r="K13" i="2"/>
  <c r="A28" i="2"/>
  <c r="E5" i="2"/>
  <c r="A27" i="2"/>
  <c r="G14" i="2"/>
  <c r="C13" i="2"/>
  <c r="A26" i="2"/>
  <c r="A25" i="2"/>
  <c r="A24" i="2"/>
  <c r="K12" i="2"/>
  <c r="K11" i="2"/>
  <c r="K10" i="2"/>
  <c r="K9" i="2"/>
  <c r="K8" i="2"/>
  <c r="K7" i="2"/>
  <c r="K6" i="2"/>
  <c r="K5" i="2"/>
  <c r="G12" i="2"/>
  <c r="G11" i="2"/>
  <c r="G10" i="2"/>
  <c r="G8" i="2"/>
  <c r="G9" i="2"/>
  <c r="G7" i="2"/>
  <c r="G6" i="2"/>
  <c r="U13" i="2"/>
  <c r="U14" i="2"/>
  <c r="U11" i="2"/>
  <c r="U10" i="2"/>
  <c r="U9" i="2"/>
  <c r="U8" i="2"/>
  <c r="U7" i="2"/>
  <c r="U6" i="2"/>
  <c r="U5" i="2"/>
  <c r="S10" i="2"/>
  <c r="S9" i="2"/>
  <c r="S8" i="2"/>
  <c r="S7" i="2"/>
  <c r="S6" i="2"/>
  <c r="S5" i="2"/>
  <c r="A23" i="2"/>
  <c r="G5" i="2"/>
  <c r="C12" i="2"/>
  <c r="C11" i="2"/>
  <c r="C10" i="2"/>
  <c r="C9" i="2"/>
  <c r="C8" i="2"/>
  <c r="C7" i="2"/>
  <c r="C6" i="2"/>
  <c r="C5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K23" i="2"/>
  <c r="K24" i="2"/>
  <c r="W76" i="2"/>
  <c r="W15" i="2"/>
  <c r="W72" i="2"/>
  <c r="AO11" i="2"/>
  <c r="E12" i="2"/>
  <c r="AO5" i="2"/>
  <c r="AY7" i="2"/>
  <c r="AY6" i="2"/>
  <c r="BE7" i="2"/>
  <c r="W65" i="2"/>
  <c r="AO9" i="2"/>
  <c r="AO8" i="2"/>
  <c r="E22" i="2"/>
  <c r="W80" i="2"/>
  <c r="W82" i="2"/>
  <c r="W55" i="2"/>
  <c r="U12" i="2"/>
  <c r="B1" i="9" l="1"/>
  <c r="B84" i="9"/>
  <c r="B2" i="8"/>
  <c r="B67" i="9"/>
  <c r="G27" i="9"/>
  <c r="D33" i="9"/>
  <c r="D111" i="9" s="1"/>
  <c r="AO12" i="2"/>
  <c r="DM10" i="2"/>
  <c r="DO10" i="2"/>
  <c r="DO9" i="2"/>
  <c r="DA5" i="2"/>
  <c r="J12" i="9" l="1"/>
  <c r="H17" i="9"/>
  <c r="F22" i="9"/>
  <c r="N22" i="9"/>
  <c r="C12" i="9"/>
  <c r="K12" i="9"/>
  <c r="I17" i="9"/>
  <c r="D12" i="9"/>
  <c r="L12" i="9"/>
  <c r="J17" i="9"/>
  <c r="I12" i="9"/>
  <c r="G17" i="9"/>
  <c r="O17" i="9"/>
  <c r="E22" i="9"/>
  <c r="F12" i="9"/>
  <c r="D17" i="9"/>
  <c r="G22" i="9"/>
  <c r="E12" i="9"/>
  <c r="G12" i="9"/>
  <c r="E17" i="9"/>
  <c r="H22" i="9"/>
  <c r="H12" i="9"/>
  <c r="F17" i="9"/>
  <c r="I22" i="9"/>
  <c r="M12" i="9"/>
  <c r="K17" i="9"/>
  <c r="J22" i="9"/>
  <c r="N12" i="9"/>
  <c r="L17" i="9"/>
  <c r="K22" i="9"/>
  <c r="C17" i="9"/>
  <c r="O12" i="9"/>
  <c r="M17" i="9"/>
  <c r="L22" i="9"/>
  <c r="O22" i="9"/>
  <c r="N17" i="9"/>
  <c r="C22" i="9"/>
  <c r="M22" i="9"/>
  <c r="D22" i="9"/>
  <c r="B51" i="9"/>
  <c r="K14" i="2"/>
  <c r="M2" i="8"/>
  <c r="G29" i="9"/>
  <c r="G31" i="9"/>
  <c r="G110" i="9"/>
  <c r="W75" i="2"/>
  <c r="G35" i="9" l="1"/>
  <c r="G111" i="9" s="1"/>
  <c r="G37" i="2" l="1"/>
  <c r="G36" i="2"/>
  <c r="G35" i="2"/>
  <c r="AI8" i="2" l="1"/>
  <c r="AI14" i="2"/>
  <c r="AI16" i="2"/>
  <c r="AI12" i="2"/>
  <c r="AI15" i="2"/>
  <c r="AI7" i="2"/>
  <c r="AI13" i="2"/>
  <c r="AI9" i="2"/>
  <c r="AI5" i="2"/>
  <c r="AI17" i="2"/>
  <c r="AI10" i="2"/>
  <c r="AI11" i="2"/>
  <c r="AI6" i="2"/>
  <c r="G13" i="2" l="1"/>
</calcChain>
</file>

<file path=xl/sharedStrings.xml><?xml version="1.0" encoding="utf-8"?>
<sst xmlns="http://schemas.openxmlformats.org/spreadsheetml/2006/main" count="283" uniqueCount="201">
  <si>
    <t>9ecdda91-f215-42ea-80bc-2aae3fb4e1c4</t>
  </si>
  <si>
    <t>Operating Expenses</t>
  </si>
  <si>
    <t>Food Service</t>
  </si>
  <si>
    <t>Other</t>
  </si>
  <si>
    <t>FY2021</t>
  </si>
  <si>
    <t>Operating Receipts</t>
  </si>
  <si>
    <t>Operating Disbursements</t>
  </si>
  <si>
    <t>Excess of Operating Receipts Over (Under)</t>
  </si>
  <si>
    <t>Nonoperating Receipts/(Disbursements)</t>
  </si>
  <si>
    <t>Excess of Operating and Nonoperating Receipts</t>
  </si>
  <si>
    <t>Over/(Under) Operating and Nonoperating</t>
  </si>
  <si>
    <t>Interest and Fiscal Charges</t>
  </si>
  <si>
    <t>State Foundation Payments (3110, 3211)</t>
  </si>
  <si>
    <t>Charges for Services (1500)</t>
  </si>
  <si>
    <t>Fees (1600, 1700)</t>
  </si>
  <si>
    <t>Other (1830, 1840, 1850, 1860, 1870, 1890, 3190)</t>
  </si>
  <si>
    <t>100 Salaries and Wages</t>
  </si>
  <si>
    <t>200 Employee Retirement and Insurance Benefits</t>
  </si>
  <si>
    <t>400 Purchased Services</t>
  </si>
  <si>
    <t>500 Supplies and Materials</t>
  </si>
  <si>
    <t>700 Capital Outlay - Replacement</t>
  </si>
  <si>
    <t>800 Other</t>
  </si>
  <si>
    <t>819 Other Debt</t>
  </si>
  <si>
    <t>Total Operating Disbursements</t>
  </si>
  <si>
    <t>Federal Grants (all 4000 except fund 532)</t>
  </si>
  <si>
    <t>State Grants (3200, except 3211)</t>
  </si>
  <si>
    <t>Restricted Grants (3219, Community School Facilities Grant)</t>
  </si>
  <si>
    <t>Donations (1820)</t>
  </si>
  <si>
    <t>Interest Income (1400)</t>
  </si>
  <si>
    <t>Debt Proceeds (1900)</t>
  </si>
  <si>
    <t>Debt Principal Retirement</t>
  </si>
  <si>
    <t>Total Operating Receipts</t>
  </si>
  <si>
    <t>Transfers - In</t>
  </si>
  <si>
    <t>Transfers - Out</t>
  </si>
  <si>
    <t>Disbursements</t>
  </si>
  <si>
    <t>Fund Cash Balance Beginning of Fiscal Year</t>
  </si>
  <si>
    <t>Fund Cash Balance End of Fiscal Year</t>
  </si>
  <si>
    <t>Total Nonoperating Revenues/(Expenses)</t>
  </si>
  <si>
    <t>Actual</t>
  </si>
  <si>
    <t>Forecasted</t>
  </si>
  <si>
    <t>FY2022</t>
  </si>
  <si>
    <t>FY2023</t>
  </si>
  <si>
    <t>FY2024</t>
  </si>
  <si>
    <t>3efef276-4e79-49a9-985a-482c7f422d6a</t>
  </si>
  <si>
    <t>Staffing/Enrollment</t>
  </si>
  <si>
    <t>Total Student FTE</t>
  </si>
  <si>
    <t>Instructional Staff</t>
  </si>
  <si>
    <t>Administrative Staff</t>
  </si>
  <si>
    <t>Other Staff</t>
  </si>
  <si>
    <t>Purchased Services</t>
  </si>
  <si>
    <t>Rent</t>
  </si>
  <si>
    <t>Utilities</t>
  </si>
  <si>
    <t>Other Facility Costs</t>
  </si>
  <si>
    <t>Insurance</t>
  </si>
  <si>
    <t>Management Fee</t>
  </si>
  <si>
    <t>Sponsor Fee</t>
  </si>
  <si>
    <t>Audit Fees</t>
  </si>
  <si>
    <t>Transportation</t>
  </si>
  <si>
    <t>Legal</t>
  </si>
  <si>
    <t>Marketing</t>
  </si>
  <si>
    <t>Consulting</t>
  </si>
  <si>
    <t>Salaries and Wages</t>
  </si>
  <si>
    <t>Employee Benefits</t>
  </si>
  <si>
    <t>Special Education Services</t>
  </si>
  <si>
    <t>Technology Services</t>
  </si>
  <si>
    <t>Food Services</t>
  </si>
  <si>
    <t>Total</t>
  </si>
  <si>
    <t>Financial Metrics</t>
  </si>
  <si>
    <t>Debt Service Coverage</t>
  </si>
  <si>
    <t>Growth in Enrollment</t>
  </si>
  <si>
    <t>Growth in New Capital Outlay</t>
  </si>
  <si>
    <t>Growth in Operating Receipts</t>
  </si>
  <si>
    <t>Growth in Non-Operating Receipts/Expenses</t>
  </si>
  <si>
    <t>Days of Cash</t>
  </si>
  <si>
    <t>Debt Service Payments</t>
  </si>
  <si>
    <t>Object</t>
  </si>
  <si>
    <t>Salaries
100</t>
  </si>
  <si>
    <t>Retirement Fringe Benefits
200</t>
  </si>
  <si>
    <t>Purchased Services
400</t>
  </si>
  <si>
    <t>Supplies
500</t>
  </si>
  <si>
    <t>Capital Outlay
600</t>
  </si>
  <si>
    <t>Other
800</t>
  </si>
  <si>
    <t>Estimated Student Enrollment</t>
  </si>
  <si>
    <t>Function</t>
  </si>
  <si>
    <t>Instruction
1000</t>
  </si>
  <si>
    <t>Support Services
2100-2200</t>
  </si>
  <si>
    <t>Administrative Services
2400</t>
  </si>
  <si>
    <t>Fiscal/Business Services
2500-2600</t>
  </si>
  <si>
    <t>Operations &amp; Maintenance
2700</t>
  </si>
  <si>
    <t>Pupil Transportation
2800</t>
  </si>
  <si>
    <t>Support/Food Services
2900-3100</t>
  </si>
  <si>
    <t>Extracurricular Activities
4000</t>
  </si>
  <si>
    <t>Facilities/
Construction Services
5000</t>
  </si>
  <si>
    <t>All Other 
Expense
6000-7000</t>
  </si>
  <si>
    <t>184e4fd4-3575-427b-9014-bd642a60ad83</t>
  </si>
  <si>
    <t>Expected Purchased Services</t>
  </si>
  <si>
    <t>Expected Debt</t>
  </si>
  <si>
    <t xml:space="preserve">Expected </t>
  </si>
  <si>
    <t>Amount</t>
  </si>
  <si>
    <t>Beg. Outstanding
Debt</t>
  </si>
  <si>
    <t>Add. Debt
Proceeds</t>
  </si>
  <si>
    <t>Principle
Retirement</t>
  </si>
  <si>
    <t>Contingency/Other</t>
  </si>
  <si>
    <t>Interest
Expense</t>
  </si>
  <si>
    <t>End of Year
Debt Obligations</t>
  </si>
  <si>
    <t>Check</t>
  </si>
  <si>
    <t>Description</t>
  </si>
  <si>
    <t>Beginning
Year Balance</t>
  </si>
  <si>
    <t>Principal Retirement</t>
  </si>
  <si>
    <t>Interest Expense</t>
  </si>
  <si>
    <t>Ending
Year Balance</t>
  </si>
  <si>
    <t>Loan A</t>
  </si>
  <si>
    <t>Loan B</t>
  </si>
  <si>
    <t>Loan C</t>
  </si>
  <si>
    <t>Payables (Past Due 180+ days)</t>
  </si>
  <si>
    <t>Enrollment:</t>
  </si>
  <si>
    <t>Enrollment Assumptions by Grade:</t>
  </si>
  <si>
    <t>K</t>
  </si>
  <si>
    <t>Revenue:</t>
  </si>
  <si>
    <t>Staffing:</t>
  </si>
  <si>
    <t>Key Non-Payroll Related Expenses:</t>
  </si>
  <si>
    <t>Grade</t>
  </si>
  <si>
    <t>Assumptions Narrative Summary</t>
  </si>
  <si>
    <t>County:</t>
  </si>
  <si>
    <t>Type of School: Brick &amp; Mortar</t>
  </si>
  <si>
    <t>Statement of Receipt, Disbursements, and Changes in Fund Cash Balances</t>
  </si>
  <si>
    <t>Community School Budget</t>
  </si>
  <si>
    <t>IRN (Uncategorized)</t>
  </si>
  <si>
    <t>b68621f5-bee8-4c8a-a351-3fe48544ccb1</t>
  </si>
  <si>
    <t>Expected Enrollment</t>
  </si>
  <si>
    <t>Students</t>
  </si>
  <si>
    <t>Expected Instructors</t>
  </si>
  <si>
    <t>Staff</t>
  </si>
  <si>
    <t>Expected Administrative Staff</t>
  </si>
  <si>
    <t>All Other Expected Staff</t>
  </si>
  <si>
    <t>ba4ec075-c49a-4106-bae6-b449fe9e71bb</t>
  </si>
  <si>
    <t>FY2025</t>
  </si>
  <si>
    <t>Hamilton</t>
  </si>
  <si>
    <t>7068d6d8-a8b3-4a52-9dba-29b8cc1f37e7</t>
  </si>
  <si>
    <t>Total Expenditures / FTE</t>
  </si>
  <si>
    <t>Budget Per Pupil</t>
  </si>
  <si>
    <t xml:space="preserve">IRN: </t>
  </si>
  <si>
    <t>Insert pic from pg 1 enrollment</t>
  </si>
  <si>
    <t>YE Audit Accounts</t>
  </si>
  <si>
    <t/>
  </si>
  <si>
    <t>Is this section needed?</t>
  </si>
  <si>
    <t>&lt;-------</t>
  </si>
  <si>
    <t>***Please check if this was submitted via excel files LY</t>
  </si>
  <si>
    <t>FY2026</t>
  </si>
  <si>
    <t>Debtor
Creditor</t>
  </si>
  <si>
    <t>- In January 2022, the ODE implemented increased state support as passed by legislation Ohio House Bill 110.</t>
  </si>
  <si>
    <t>2c633e3d-10a0-4845-9cfa-6ad9809f620f</t>
  </si>
  <si>
    <t>f422766e-50fb-450a-bf8f-ad4838d605a5</t>
  </si>
  <si>
    <t>25670014-a4b6-468d-ac8a-9f014d70a158</t>
  </si>
  <si>
    <t>111cb300-1aab-4d63-89e5-fa8dd8fc7f4d</t>
  </si>
  <si>
    <t>FY2027</t>
  </si>
  <si>
    <t>4721dedc-fede-441e-969c-509fa4d73c8e</t>
  </si>
  <si>
    <t>6ff6830c-893a-4ccd-ab55-59065cdd0011</t>
  </si>
  <si>
    <t>Page Comparisons</t>
  </si>
  <si>
    <t>Check with Pg 4</t>
  </si>
  <si>
    <t>TIE-OUT TO PG 4</t>
  </si>
  <si>
    <t>Expense Total (row 14)</t>
  </si>
  <si>
    <t>Interest Exp (non-op exp)</t>
  </si>
  <si>
    <t>Op Disbursements (pg 4)</t>
  </si>
  <si>
    <t>Northside Preparatory Academy</t>
  </si>
  <si>
    <t>782c2957-7d46-4d40-919c-6cdfe4a2be2d</t>
  </si>
  <si>
    <t>Sum Check</t>
  </si>
  <si>
    <t>Pg. 4 Check</t>
  </si>
  <si>
    <t>aaf3bce0-48b1-447e-be83-4805fb6b0eeb</t>
  </si>
  <si>
    <t>Interest/Fiscal Check</t>
  </si>
  <si>
    <t>Adaptive Pull</t>
  </si>
  <si>
    <t>c34340a0-24ad-43e1-b218-ca4b14afc576</t>
  </si>
  <si>
    <t>8c6ffecd-cfb9-4822-a432-7026aad695f5</t>
  </si>
  <si>
    <t>FY2028</t>
  </si>
  <si>
    <t>600 Capital Outlay - New</t>
  </si>
  <si>
    <t>Proposed FY2025 Budget Assumptions:</t>
  </si>
  <si>
    <t>- FY2025 miscellaneous funding is forecasted based on FY2024 levels.</t>
  </si>
  <si>
    <t>- It is assumed that the employer paid SERS/STRS rate for FY2025 will remain at 14%.</t>
  </si>
  <si>
    <t>- It is assumed that the employer paid payroll tax rate for FY2025 is 1.45%.</t>
  </si>
  <si>
    <t>- The majority of other operating expenses are assumed to grow at 3% in FY2025 over FY2024 levels.</t>
  </si>
  <si>
    <t>1c04efde-4dc9-48dc-bdc2-980b5ee0ab6a</t>
  </si>
  <si>
    <t>7d6076fa-7664-4bab-916b-195852a99513</t>
  </si>
  <si>
    <t>- It is assumed that the employer paid benefits rate for FY2025 will remain at 20%.</t>
  </si>
  <si>
    <t>- Salary increases for FY2025 are assumed to be 3%.</t>
  </si>
  <si>
    <t>- As of the end of FY2024, the ESSER program has concluded.</t>
  </si>
  <si>
    <t>- All other FY2025 federal grant revenues are based upon current allocations.</t>
  </si>
  <si>
    <t>#ERROR!</t>
  </si>
  <si>
    <t>FY2025 - May 2024 Submission</t>
  </si>
  <si>
    <t>IRN No.:  19227</t>
  </si>
  <si>
    <t>Contract Term: 06/30/30</t>
  </si>
  <si>
    <t>For the Fiscal Years Ended 2021 through 2023, Actual and</t>
  </si>
  <si>
    <t>the Fiscal Years Ending 2024 through 2028, Forecasted</t>
  </si>
  <si>
    <t>FY2024 Budget Assumptions</t>
  </si>
  <si>
    <t xml:space="preserve">- Assumed FY2025 Total Headcount Enrollment of 295. </t>
  </si>
  <si>
    <t xml:space="preserve">- Final funded FTEs for FY2025 is assumed to be 281. </t>
  </si>
  <si>
    <t>- Sponsor Fees are projected for FY2025 as a percent of state revenue at 3% per the terms of the sponsor agreement.</t>
  </si>
  <si>
    <t xml:space="preserve">- Management fees for Accel Schools are included in this forecast at 17% of revenue per the terms of the management agreement. </t>
  </si>
  <si>
    <t>- Rent is assumed to be $309K for FY2025, per the terms of the current lease agreement.</t>
  </si>
  <si>
    <t>FY2024 - FY2028 Budget Assumptions:</t>
  </si>
  <si>
    <t xml:space="preserve">In January 2022, the ODE implemented increased state support as passed by legislation Ohio House Bill 110. Increased funding is expected over a six year period, FY2022-FY2027, with each community school generating a different base cost amount. FY2025 per pupil state aid funding is $9,988, a 5.4% change vs. FY2024 per pupil state aid funding of $9,480. Funded FTEs will grow to 281, 310, 335, and 359 in FY2025 - FY2028. Ohio House Bill 33 (Community Equity Funding) provides funding in FY2024 - FY2025 at $650 per pupil. It is assumed that for every additional 25 students enrolled each year, one teacher will be added to the staff at a starting annual salary of $50,000. Federal grants are inclusive of ESSER Funding through FY2024. Related expenses decline with the end of ESSER funding. Rent is assumed to be $309K for FY2025, per the terms of the current lease agreement. Management fees for Accel Schools are included in this forecast at 17% of revenue per the terms of the management agreement. Sponsor Fees projected for FY2025 as a percent of state revenue at 3%. Food expense is expected to align with enrollment. Interest and fiscal expenses are not limited to debt; total includes loan interest, bank and credit card fees as well as other fiscal charges. A majority of operating expenses are assumed to grow 3% year over year. </t>
  </si>
  <si>
    <t>Fiscal Year FY2024 - FY2028 Projected Debt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</si>
</sst>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0.0%"/>
    <numFmt numFmtId="167" formatCode="0.0"/>
  </numFmts>
  <fonts count="2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sz val="9"/>
      <name val="Arial"/>
      <family val="2"/>
    </font>
    <font>
      <b/>
      <sz val="11"/>
      <name val="Calibri"/>
      <family val="2"/>
      <scheme val="minor"/>
    </font>
    <font>
      <sz val="10"/>
      <color theme="1"/>
      <name val="Tahoma"/>
      <family val="2"/>
    </font>
    <font>
      <b/>
      <sz val="9"/>
      <name val="Arial"/>
      <family val="2"/>
    </font>
    <font>
      <b/>
      <sz val="10"/>
      <name val="Calibri"/>
      <family val="2"/>
      <scheme val="minor"/>
    </font>
    <font>
      <sz val="11"/>
      <name val="Arial"/>
      <family val="2"/>
    </font>
    <font>
      <b/>
      <sz val="10"/>
      <name val="Arial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sz val="12"/>
      <color theme="0"/>
      <name val="Arial"/>
      <family val="2"/>
    </font>
    <font>
      <sz val="11"/>
      <color indexed="8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4"/>
      <color theme="1"/>
      <name val="Arial"/>
      <family val="2"/>
    </font>
    <font>
      <b/>
      <sz val="14"/>
      <name val="Arial"/>
      <family val="2"/>
    </font>
    <font>
      <b/>
      <sz val="14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DBDBD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11">
    <xf numFmtId="0" fontId="0" fillId="0" borderId="0"/>
    <xf numFmtId="43" fontId="3" fillId="0" borderId="0" applyFont="0" applyFill="0" applyBorder="0" applyAlignment="0" applyProtection="0"/>
    <xf numFmtId="0" fontId="5" fillId="0" borderId="0"/>
    <xf numFmtId="3" fontId="5" fillId="0" borderId="0" applyFont="0" applyFill="0" applyBorder="0" applyAlignment="0" applyProtection="0"/>
    <xf numFmtId="0" fontId="11" fillId="0" borderId="0"/>
    <xf numFmtId="0" fontId="20" fillId="0" borderId="0"/>
    <xf numFmtId="44" fontId="3" fillId="0" borderId="0" applyFont="0" applyFill="0" applyBorder="0" applyAlignment="0" applyProtection="0"/>
    <xf numFmtId="0" fontId="5" fillId="0" borderId="0"/>
    <xf numFmtId="0" fontId="5" fillId="0" borderId="0"/>
    <xf numFmtId="9" fontId="26" fillId="0" borderId="0" applyFont="0" applyFill="0" applyBorder="0" applyAlignment="0" applyProtection="0"/>
    <xf numFmtId="43" fontId="26" fillId="0" borderId="0" applyFont="0" applyFill="0" applyBorder="0" applyAlignment="0" applyProtection="0"/>
  </cellStyleXfs>
  <cellXfs count="293">
    <xf numFmtId="0" fontId="0" fillId="0" borderId="0" xfId="0"/>
    <xf numFmtId="0" fontId="0" fillId="0" borderId="0" xfId="0" applyAlignment="1">
      <alignment horizontal="center"/>
    </xf>
    <xf numFmtId="164" fontId="0" fillId="0" borderId="0" xfId="1" applyNumberFormat="1" applyFont="1" applyFill="1" applyBorder="1" applyAlignment="1">
      <alignment horizontal="center"/>
    </xf>
    <xf numFmtId="0" fontId="0" fillId="2" borderId="0" xfId="0" applyFill="1"/>
    <xf numFmtId="0" fontId="0" fillId="0" borderId="16" xfId="0" applyBorder="1" applyAlignment="1">
      <alignment horizontal="center"/>
    </xf>
    <xf numFmtId="164" fontId="0" fillId="0" borderId="16" xfId="1" applyNumberFormat="1" applyFont="1" applyFill="1" applyBorder="1" applyAlignment="1">
      <alignment horizontal="center"/>
    </xf>
    <xf numFmtId="0" fontId="7" fillId="0" borderId="0" xfId="0" applyFont="1"/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3" borderId="33" xfId="0" applyFont="1" applyFill="1" applyBorder="1" applyAlignment="1">
      <alignment horizontal="center" vertical="center"/>
    </xf>
    <xf numFmtId="0" fontId="7" fillId="3" borderId="34" xfId="0" applyFont="1" applyFill="1" applyBorder="1" applyAlignment="1">
      <alignment horizontal="center" vertical="center" wrapText="1"/>
    </xf>
    <xf numFmtId="0" fontId="7" fillId="3" borderId="35" xfId="0" applyFont="1" applyFill="1" applyBorder="1" applyAlignment="1">
      <alignment horizontal="center" vertical="center" wrapText="1"/>
    </xf>
    <xf numFmtId="0" fontId="7" fillId="0" borderId="37" xfId="0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/>
    </xf>
    <xf numFmtId="0" fontId="7" fillId="0" borderId="4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44" fontId="7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/>
    </xf>
    <xf numFmtId="1" fontId="0" fillId="0" borderId="0" xfId="0" applyNumberFormat="1"/>
    <xf numFmtId="0" fontId="7" fillId="5" borderId="36" xfId="0" applyFont="1" applyFill="1" applyBorder="1" applyAlignment="1">
      <alignment horizontal="center" vertical="center" wrapText="1"/>
    </xf>
    <xf numFmtId="164" fontId="0" fillId="0" borderId="4" xfId="1" applyNumberFormat="1" applyFont="1" applyFill="1" applyBorder="1" applyAlignment="1">
      <alignment horizontal="center"/>
    </xf>
    <xf numFmtId="164" fontId="0" fillId="0" borderId="1" xfId="1" applyNumberFormat="1" applyFont="1" applyFill="1" applyBorder="1" applyAlignment="1">
      <alignment horizontal="center"/>
    </xf>
    <xf numFmtId="164" fontId="0" fillId="0" borderId="2" xfId="1" applyNumberFormat="1" applyFont="1" applyFill="1" applyBorder="1" applyAlignment="1">
      <alignment horizontal="center"/>
    </xf>
    <xf numFmtId="164" fontId="0" fillId="0" borderId="20" xfId="1" applyNumberFormat="1" applyFont="1" applyFill="1" applyBorder="1" applyAlignment="1">
      <alignment horizontal="center"/>
    </xf>
    <xf numFmtId="164" fontId="0" fillId="0" borderId="29" xfId="1" applyNumberFormat="1" applyFont="1" applyFill="1" applyBorder="1" applyAlignment="1">
      <alignment horizontal="center"/>
    </xf>
    <xf numFmtId="164" fontId="0" fillId="0" borderId="21" xfId="1" applyNumberFormat="1" applyFont="1" applyFill="1" applyBorder="1" applyAlignment="1">
      <alignment horizontal="center"/>
    </xf>
    <xf numFmtId="0" fontId="7" fillId="0" borderId="0" xfId="0" applyFont="1" applyAlignment="1">
      <alignment vertical="center"/>
    </xf>
    <xf numFmtId="0" fontId="7" fillId="0" borderId="46" xfId="0" applyFont="1" applyBorder="1" applyAlignment="1">
      <alignment horizontal="center" vertical="center"/>
    </xf>
    <xf numFmtId="164" fontId="0" fillId="0" borderId="0" xfId="0" applyNumberFormat="1" applyAlignment="1">
      <alignment horizontal="center"/>
    </xf>
    <xf numFmtId="44" fontId="7" fillId="0" borderId="0" xfId="0" applyNumberFormat="1" applyFont="1"/>
    <xf numFmtId="164" fontId="0" fillId="0" borderId="31" xfId="1" applyNumberFormat="1" applyFont="1" applyFill="1" applyBorder="1" applyAlignment="1">
      <alignment horizontal="center"/>
    </xf>
    <xf numFmtId="164" fontId="0" fillId="0" borderId="32" xfId="1" applyNumberFormat="1" applyFont="1" applyFill="1" applyBorder="1" applyAlignment="1">
      <alignment horizontal="center"/>
    </xf>
    <xf numFmtId="0" fontId="9" fillId="0" borderId="0" xfId="0" applyFont="1"/>
    <xf numFmtId="0" fontId="13" fillId="0" borderId="11" xfId="2" applyFont="1" applyBorder="1" applyAlignment="1" applyProtection="1">
      <alignment vertical="center"/>
      <protection locked="0"/>
    </xf>
    <xf numFmtId="0" fontId="14" fillId="0" borderId="0" xfId="0" applyFont="1"/>
    <xf numFmtId="0" fontId="0" fillId="0" borderId="17" xfId="0" applyBorder="1"/>
    <xf numFmtId="0" fontId="17" fillId="0" borderId="0" xfId="0" applyFont="1"/>
    <xf numFmtId="0" fontId="0" fillId="0" borderId="37" xfId="0" applyBorder="1" applyAlignment="1">
      <alignment horizontal="center"/>
    </xf>
    <xf numFmtId="164" fontId="0" fillId="0" borderId="37" xfId="1" applyNumberFormat="1" applyFont="1" applyFill="1" applyBorder="1" applyAlignment="1">
      <alignment horizontal="center"/>
    </xf>
    <xf numFmtId="166" fontId="0" fillId="0" borderId="0" xfId="1" applyNumberFormat="1" applyFont="1" applyFill="1" applyBorder="1" applyAlignment="1"/>
    <xf numFmtId="166" fontId="0" fillId="0" borderId="16" xfId="1" applyNumberFormat="1" applyFont="1" applyFill="1" applyBorder="1" applyAlignment="1"/>
    <xf numFmtId="164" fontId="17" fillId="0" borderId="13" xfId="1" applyNumberFormat="1" applyFont="1" applyFill="1" applyBorder="1" applyAlignment="1">
      <alignment horizontal="center"/>
    </xf>
    <xf numFmtId="164" fontId="17" fillId="0" borderId="14" xfId="1" applyNumberFormat="1" applyFont="1" applyFill="1" applyBorder="1" applyAlignment="1">
      <alignment horizontal="center"/>
    </xf>
    <xf numFmtId="0" fontId="15" fillId="0" borderId="0" xfId="0" applyFont="1"/>
    <xf numFmtId="0" fontId="15" fillId="0" borderId="16" xfId="0" applyFont="1" applyBorder="1"/>
    <xf numFmtId="0" fontId="5" fillId="0" borderId="0" xfId="0" applyFont="1" applyAlignment="1" applyProtection="1">
      <alignment horizontal="centerContinuous"/>
      <protection locked="0"/>
    </xf>
    <xf numFmtId="0" fontId="5" fillId="0" borderId="0" xfId="0" applyFont="1" applyProtection="1">
      <protection locked="0"/>
    </xf>
    <xf numFmtId="0" fontId="5" fillId="0" borderId="16" xfId="0" applyFont="1" applyBorder="1" applyAlignment="1" applyProtection="1">
      <alignment horizontal="center"/>
      <protection locked="0"/>
    </xf>
    <xf numFmtId="0" fontId="5" fillId="0" borderId="20" xfId="0" applyFont="1" applyBorder="1" applyAlignment="1" applyProtection="1">
      <alignment horizontal="center"/>
      <protection locked="0"/>
    </xf>
    <xf numFmtId="0" fontId="5" fillId="0" borderId="21" xfId="0" applyFont="1" applyBorder="1" applyAlignment="1" applyProtection="1">
      <alignment horizontal="center"/>
      <protection locked="0"/>
    </xf>
    <xf numFmtId="0" fontId="7" fillId="0" borderId="15" xfId="0" applyFont="1" applyBorder="1" applyAlignment="1">
      <alignment vertical="center"/>
    </xf>
    <xf numFmtId="0" fontId="7" fillId="0" borderId="16" xfId="0" applyFont="1" applyBorder="1" applyAlignment="1">
      <alignment vertical="center"/>
    </xf>
    <xf numFmtId="0" fontId="7" fillId="0" borderId="52" xfId="0" applyFont="1" applyBorder="1" applyAlignment="1">
      <alignment horizontal="center" vertical="center"/>
    </xf>
    <xf numFmtId="0" fontId="7" fillId="0" borderId="53" xfId="0" applyFont="1" applyBorder="1" applyAlignment="1">
      <alignment horizontal="center" vertical="center"/>
    </xf>
    <xf numFmtId="0" fontId="7" fillId="0" borderId="54" xfId="0" applyFont="1" applyBorder="1" applyAlignment="1">
      <alignment horizontal="center" vertical="center"/>
    </xf>
    <xf numFmtId="0" fontId="7" fillId="0" borderId="55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Continuous" vertical="center"/>
    </xf>
    <xf numFmtId="0" fontId="18" fillId="0" borderId="13" xfId="0" applyFont="1" applyBorder="1" applyAlignment="1">
      <alignment horizontal="centerContinuous" vertical="center"/>
    </xf>
    <xf numFmtId="0" fontId="18" fillId="0" borderId="14" xfId="0" applyFont="1" applyBorder="1" applyAlignment="1">
      <alignment horizontal="centerContinuous" vertical="center"/>
    </xf>
    <xf numFmtId="0" fontId="6" fillId="4" borderId="40" xfId="0" applyFont="1" applyFill="1" applyBorder="1" applyAlignment="1">
      <alignment horizontal="centerContinuous" vertical="center"/>
    </xf>
    <xf numFmtId="0" fontId="6" fillId="4" borderId="41" xfId="0" applyFont="1" applyFill="1" applyBorder="1" applyAlignment="1">
      <alignment horizontal="centerContinuous" vertical="center"/>
    </xf>
    <xf numFmtId="0" fontId="6" fillId="4" borderId="42" xfId="0" applyFont="1" applyFill="1" applyBorder="1" applyAlignment="1">
      <alignment horizontal="centerContinuous" vertical="center"/>
    </xf>
    <xf numFmtId="0" fontId="7" fillId="0" borderId="0" xfId="0" applyFont="1" applyAlignment="1" applyProtection="1">
      <alignment horizontal="center" vertical="center"/>
      <protection locked="0"/>
    </xf>
    <xf numFmtId="1" fontId="7" fillId="0" borderId="56" xfId="0" applyNumberFormat="1" applyFont="1" applyBorder="1" applyAlignment="1" applyProtection="1">
      <alignment horizontal="center" vertical="center"/>
      <protection locked="0"/>
    </xf>
    <xf numFmtId="1" fontId="7" fillId="0" borderId="57" xfId="0" applyNumberFormat="1" applyFont="1" applyBorder="1" applyAlignment="1" applyProtection="1">
      <alignment horizontal="center" vertical="center"/>
      <protection locked="0"/>
    </xf>
    <xf numFmtId="0" fontId="7" fillId="0" borderId="16" xfId="0" applyFont="1" applyBorder="1" applyAlignment="1">
      <alignment horizontal="center" vertical="center"/>
    </xf>
    <xf numFmtId="0" fontId="6" fillId="5" borderId="41" xfId="0" applyFont="1" applyFill="1" applyBorder="1" applyAlignment="1">
      <alignment horizontal="centerContinuous" vertical="center"/>
    </xf>
    <xf numFmtId="0" fontId="6" fillId="5" borderId="42" xfId="0" applyFont="1" applyFill="1" applyBorder="1" applyAlignment="1">
      <alignment horizontal="centerContinuous" vertical="center"/>
    </xf>
    <xf numFmtId="167" fontId="7" fillId="0" borderId="56" xfId="0" applyNumberFormat="1" applyFont="1" applyBorder="1" applyAlignment="1" applyProtection="1">
      <alignment horizontal="center" vertical="center"/>
      <protection locked="0"/>
    </xf>
    <xf numFmtId="0" fontId="19" fillId="0" borderId="0" xfId="0" applyFont="1" applyAlignment="1">
      <alignment vertical="center"/>
    </xf>
    <xf numFmtId="167" fontId="19" fillId="0" borderId="0" xfId="0" applyNumberFormat="1" applyFont="1" applyAlignment="1">
      <alignment vertical="center"/>
    </xf>
    <xf numFmtId="0" fontId="5" fillId="0" borderId="16" xfId="0" quotePrefix="1" applyFont="1" applyBorder="1"/>
    <xf numFmtId="49" fontId="0" fillId="0" borderId="0" xfId="0" applyNumberFormat="1"/>
    <xf numFmtId="0" fontId="12" fillId="0" borderId="15" xfId="0" applyFont="1" applyBorder="1" applyAlignment="1" applyProtection="1">
      <alignment vertical="center"/>
      <protection locked="0"/>
    </xf>
    <xf numFmtId="0" fontId="12" fillId="0" borderId="0" xfId="0" applyFont="1"/>
    <xf numFmtId="0" fontId="12" fillId="0" borderId="0" xfId="0" applyFont="1" applyAlignment="1">
      <alignment horizontal="right"/>
    </xf>
    <xf numFmtId="0" fontId="12" fillId="0" borderId="15" xfId="0" applyFont="1" applyBorder="1" applyAlignment="1">
      <alignment vertical="center"/>
    </xf>
    <xf numFmtId="0" fontId="0" fillId="0" borderId="21" xfId="0" applyBorder="1" applyAlignment="1">
      <alignment horizontal="center"/>
    </xf>
    <xf numFmtId="0" fontId="2" fillId="0" borderId="11" xfId="0" applyFont="1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2" fillId="0" borderId="15" xfId="0" applyFont="1" applyBorder="1"/>
    <xf numFmtId="0" fontId="21" fillId="0" borderId="15" xfId="0" applyFont="1" applyBorder="1"/>
    <xf numFmtId="0" fontId="0" fillId="0" borderId="36" xfId="0" applyBorder="1" applyAlignment="1">
      <alignment horizontal="center"/>
    </xf>
    <xf numFmtId="0" fontId="0" fillId="0" borderId="38" xfId="0" applyBorder="1" applyAlignment="1">
      <alignment horizontal="center"/>
    </xf>
    <xf numFmtId="164" fontId="0" fillId="0" borderId="36" xfId="1" applyNumberFormat="1" applyFont="1" applyFill="1" applyBorder="1" applyAlignment="1">
      <alignment horizontal="center"/>
    </xf>
    <xf numFmtId="164" fontId="0" fillId="0" borderId="38" xfId="1" applyNumberFormat="1" applyFont="1" applyFill="1" applyBorder="1" applyAlignment="1">
      <alignment horizontal="center"/>
    </xf>
    <xf numFmtId="0" fontId="0" fillId="0" borderId="20" xfId="0" applyBorder="1"/>
    <xf numFmtId="0" fontId="0" fillId="0" borderId="21" xfId="0" applyBorder="1"/>
    <xf numFmtId="0" fontId="14" fillId="0" borderId="15" xfId="0" applyFont="1" applyBorder="1"/>
    <xf numFmtId="0" fontId="0" fillId="0" borderId="58" xfId="0" applyBorder="1"/>
    <xf numFmtId="0" fontId="2" fillId="0" borderId="58" xfId="0" applyFont="1" applyBorder="1"/>
    <xf numFmtId="0" fontId="1" fillId="0" borderId="58" xfId="0" applyFont="1" applyBorder="1" applyAlignment="1">
      <alignment horizontal="left" indent="1"/>
    </xf>
    <xf numFmtId="0" fontId="1" fillId="0" borderId="58" xfId="0" applyFont="1" applyBorder="1"/>
    <xf numFmtId="0" fontId="1" fillId="0" borderId="59" xfId="0" applyFont="1" applyBorder="1"/>
    <xf numFmtId="0" fontId="16" fillId="0" borderId="15" xfId="0" applyFont="1" applyBorder="1" applyAlignment="1">
      <alignment horizontal="left" indent="1"/>
    </xf>
    <xf numFmtId="0" fontId="1" fillId="0" borderId="15" xfId="0" applyFont="1" applyBorder="1" applyAlignment="1">
      <alignment horizontal="left" indent="1"/>
    </xf>
    <xf numFmtId="0" fontId="1" fillId="0" borderId="15" xfId="0" applyFont="1" applyBorder="1"/>
    <xf numFmtId="0" fontId="0" fillId="0" borderId="14" xfId="0" applyBorder="1" applyAlignment="1">
      <alignment horizontal="center"/>
    </xf>
    <xf numFmtId="167" fontId="7" fillId="0" borderId="57" xfId="0" applyNumberFormat="1" applyFont="1" applyBorder="1" applyAlignment="1" applyProtection="1">
      <alignment horizontal="center" vertical="center"/>
      <protection locked="0"/>
    </xf>
    <xf numFmtId="0" fontId="15" fillId="0" borderId="0" xfId="0" applyFont="1" applyAlignment="1">
      <alignment horizontal="centerContinuous"/>
    </xf>
    <xf numFmtId="44" fontId="0" fillId="0" borderId="0" xfId="0" applyNumberFormat="1"/>
    <xf numFmtId="0" fontId="0" fillId="2" borderId="15" xfId="0" applyFill="1" applyBorder="1"/>
    <xf numFmtId="0" fontId="9" fillId="0" borderId="13" xfId="0" applyFont="1" applyBorder="1"/>
    <xf numFmtId="0" fontId="9" fillId="0" borderId="14" xfId="0" applyFont="1" applyBorder="1"/>
    <xf numFmtId="164" fontId="0" fillId="0" borderId="14" xfId="1" applyNumberFormat="1" applyFont="1" applyFill="1" applyBorder="1" applyAlignment="1">
      <alignment horizontal="center"/>
    </xf>
    <xf numFmtId="164" fontId="0" fillId="0" borderId="13" xfId="1" applyNumberFormat="1" applyFont="1" applyFill="1" applyBorder="1" applyAlignment="1">
      <alignment horizontal="center"/>
    </xf>
    <xf numFmtId="164" fontId="0" fillId="0" borderId="13" xfId="1" applyNumberFormat="1" applyFont="1" applyFill="1" applyBorder="1" applyAlignment="1"/>
    <xf numFmtId="164" fontId="0" fillId="0" borderId="14" xfId="1" applyNumberFormat="1" applyFont="1" applyFill="1" applyBorder="1" applyAlignment="1"/>
    <xf numFmtId="43" fontId="0" fillId="0" borderId="0" xfId="1" applyFont="1" applyFill="1" applyBorder="1" applyAlignment="1"/>
    <xf numFmtId="43" fontId="0" fillId="0" borderId="16" xfId="1" applyFont="1" applyFill="1" applyBorder="1" applyAlignment="1"/>
    <xf numFmtId="4" fontId="0" fillId="0" borderId="0" xfId="1" applyNumberFormat="1" applyFont="1" applyFill="1" applyBorder="1" applyAlignment="1"/>
    <xf numFmtId="4" fontId="0" fillId="0" borderId="16" xfId="1" applyNumberFormat="1" applyFont="1" applyFill="1" applyBorder="1" applyAlignment="1"/>
    <xf numFmtId="0" fontId="0" fillId="0" borderId="11" xfId="0" applyBorder="1"/>
    <xf numFmtId="0" fontId="7" fillId="5" borderId="47" xfId="0" applyFont="1" applyFill="1" applyBorder="1" applyAlignment="1">
      <alignment horizontal="center" vertical="center" wrapText="1"/>
    </xf>
    <xf numFmtId="0" fontId="7" fillId="4" borderId="40" xfId="0" applyFont="1" applyFill="1" applyBorder="1" applyAlignment="1">
      <alignment horizontal="center" vertical="center" wrapText="1"/>
    </xf>
    <xf numFmtId="164" fontId="0" fillId="6" borderId="0" xfId="1" applyNumberFormat="1" applyFont="1" applyFill="1" applyBorder="1" applyAlignment="1">
      <alignment horizontal="center"/>
    </xf>
    <xf numFmtId="0" fontId="0" fillId="6" borderId="0" xfId="0" applyFill="1"/>
    <xf numFmtId="0" fontId="0" fillId="6" borderId="13" xfId="0" applyFill="1" applyBorder="1"/>
    <xf numFmtId="0" fontId="0" fillId="6" borderId="0" xfId="0" applyFill="1" applyAlignment="1">
      <alignment horizontal="center"/>
    </xf>
    <xf numFmtId="0" fontId="0" fillId="6" borderId="20" xfId="0" applyFill="1" applyBorder="1"/>
    <xf numFmtId="0" fontId="0" fillId="7" borderId="0" xfId="0" applyFill="1" applyAlignment="1">
      <alignment horizontal="center"/>
    </xf>
    <xf numFmtId="0" fontId="9" fillId="7" borderId="13" xfId="0" applyFont="1" applyFill="1" applyBorder="1"/>
    <xf numFmtId="0" fontId="12" fillId="7" borderId="0" xfId="0" applyFont="1" applyFill="1"/>
    <xf numFmtId="0" fontId="15" fillId="7" borderId="0" xfId="0" applyFont="1" applyFill="1"/>
    <xf numFmtId="0" fontId="15" fillId="7" borderId="0" xfId="0" applyFont="1" applyFill="1" applyAlignment="1">
      <alignment horizontal="right"/>
    </xf>
    <xf numFmtId="0" fontId="15" fillId="7" borderId="0" xfId="0" quotePrefix="1" applyFont="1" applyFill="1" applyAlignment="1">
      <alignment horizontal="centerContinuous"/>
    </xf>
    <xf numFmtId="0" fontId="15" fillId="7" borderId="0" xfId="0" applyFont="1" applyFill="1" applyAlignment="1">
      <alignment horizontal="centerContinuous"/>
    </xf>
    <xf numFmtId="0" fontId="14" fillId="7" borderId="0" xfId="0" applyFont="1" applyFill="1"/>
    <xf numFmtId="0" fontId="5" fillId="7" borderId="0" xfId="0" applyFont="1" applyFill="1" applyAlignment="1" applyProtection="1">
      <alignment horizontal="centerContinuous"/>
      <protection locked="0"/>
    </xf>
    <xf numFmtId="0" fontId="5" fillId="7" borderId="20" xfId="0" applyFont="1" applyFill="1" applyBorder="1" applyAlignment="1" applyProtection="1">
      <alignment horizontal="center"/>
      <protection locked="0"/>
    </xf>
    <xf numFmtId="164" fontId="0" fillId="7" borderId="0" xfId="0" applyNumberFormat="1" applyFill="1" applyAlignment="1">
      <alignment horizontal="center"/>
    </xf>
    <xf numFmtId="0" fontId="1" fillId="8" borderId="25" xfId="0" applyFont="1" applyFill="1" applyBorder="1" applyAlignment="1">
      <alignment horizontal="centerContinuous"/>
    </xf>
    <xf numFmtId="0" fontId="1" fillId="8" borderId="27" xfId="0" applyFont="1" applyFill="1" applyBorder="1" applyAlignment="1">
      <alignment horizontal="centerContinuous"/>
    </xf>
    <xf numFmtId="0" fontId="1" fillId="8" borderId="26" xfId="0" applyFont="1" applyFill="1" applyBorder="1" applyAlignment="1">
      <alignment horizontal="centerContinuous"/>
    </xf>
    <xf numFmtId="164" fontId="0" fillId="8" borderId="15" xfId="1" applyNumberFormat="1" applyFont="1" applyFill="1" applyBorder="1" applyAlignment="1">
      <alignment horizontal="center"/>
    </xf>
    <xf numFmtId="164" fontId="0" fillId="8" borderId="0" xfId="1" applyNumberFormat="1" applyFont="1" applyFill="1" applyBorder="1" applyAlignment="1">
      <alignment horizontal="center"/>
    </xf>
    <xf numFmtId="164" fontId="0" fillId="8" borderId="5" xfId="1" applyNumberFormat="1" applyFont="1" applyFill="1" applyBorder="1" applyAlignment="1">
      <alignment horizontal="center"/>
    </xf>
    <xf numFmtId="164" fontId="0" fillId="8" borderId="28" xfId="1" applyNumberFormat="1" applyFont="1" applyFill="1" applyBorder="1" applyAlignment="1">
      <alignment horizontal="center"/>
    </xf>
    <xf numFmtId="164" fontId="0" fillId="8" borderId="2" xfId="1" applyNumberFormat="1" applyFont="1" applyFill="1" applyBorder="1" applyAlignment="1">
      <alignment horizontal="center"/>
    </xf>
    <xf numFmtId="164" fontId="0" fillId="8" borderId="3" xfId="1" applyNumberFormat="1" applyFont="1" applyFill="1" applyBorder="1" applyAlignment="1">
      <alignment horizontal="center"/>
    </xf>
    <xf numFmtId="164" fontId="0" fillId="8" borderId="17" xfId="1" applyNumberFormat="1" applyFont="1" applyFill="1" applyBorder="1" applyAlignment="1">
      <alignment horizontal="center"/>
    </xf>
    <xf numFmtId="164" fontId="0" fillId="8" borderId="20" xfId="1" applyNumberFormat="1" applyFont="1" applyFill="1" applyBorder="1" applyAlignment="1">
      <alignment horizontal="center"/>
    </xf>
    <xf numFmtId="164" fontId="0" fillId="8" borderId="11" xfId="1" applyNumberFormat="1" applyFont="1" applyFill="1" applyBorder="1" applyAlignment="1">
      <alignment horizontal="center"/>
    </xf>
    <xf numFmtId="164" fontId="0" fillId="8" borderId="14" xfId="1" applyNumberFormat="1" applyFont="1" applyFill="1" applyBorder="1" applyAlignment="1">
      <alignment horizontal="center"/>
    </xf>
    <xf numFmtId="164" fontId="0" fillId="8" borderId="21" xfId="1" applyNumberFormat="1" applyFont="1" applyFill="1" applyBorder="1" applyAlignment="1">
      <alignment horizontal="center"/>
    </xf>
    <xf numFmtId="164" fontId="0" fillId="8" borderId="13" xfId="1" applyNumberFormat="1" applyFont="1" applyFill="1" applyBorder="1" applyAlignment="1">
      <alignment horizontal="center"/>
    </xf>
    <xf numFmtId="164" fontId="0" fillId="8" borderId="11" xfId="0" applyNumberFormat="1" applyFill="1" applyBorder="1" applyAlignment="1">
      <alignment horizontal="center"/>
    </xf>
    <xf numFmtId="164" fontId="0" fillId="8" borderId="0" xfId="0" applyNumberFormat="1" applyFill="1" applyAlignment="1">
      <alignment horizontal="center"/>
    </xf>
    <xf numFmtId="164" fontId="0" fillId="8" borderId="14" xfId="0" applyNumberFormat="1" applyFill="1" applyBorder="1" applyAlignment="1">
      <alignment horizontal="center"/>
    </xf>
    <xf numFmtId="164" fontId="0" fillId="8" borderId="17" xfId="0" applyNumberFormat="1" applyFill="1" applyBorder="1" applyAlignment="1">
      <alignment horizontal="center"/>
    </xf>
    <xf numFmtId="164" fontId="0" fillId="8" borderId="21" xfId="0" applyNumberFormat="1" applyFill="1" applyBorder="1" applyAlignment="1">
      <alignment horizontal="center"/>
    </xf>
    <xf numFmtId="164" fontId="0" fillId="8" borderId="11" xfId="1" applyNumberFormat="1" applyFont="1" applyFill="1" applyBorder="1" applyAlignment="1"/>
    <xf numFmtId="164" fontId="0" fillId="8" borderId="13" xfId="1" applyNumberFormat="1" applyFont="1" applyFill="1" applyBorder="1" applyAlignment="1"/>
    <xf numFmtId="164" fontId="0" fillId="8" borderId="14" xfId="1" applyNumberFormat="1" applyFont="1" applyFill="1" applyBorder="1" applyAlignment="1"/>
    <xf numFmtId="43" fontId="0" fillId="8" borderId="15" xfId="1" applyFont="1" applyFill="1" applyBorder="1" applyAlignment="1"/>
    <xf numFmtId="43" fontId="0" fillId="8" borderId="0" xfId="1" applyFont="1" applyFill="1" applyBorder="1" applyAlignment="1"/>
    <xf numFmtId="43" fontId="0" fillId="8" borderId="16" xfId="1" applyFont="1" applyFill="1" applyBorder="1" applyAlignment="1"/>
    <xf numFmtId="166" fontId="0" fillId="8" borderId="0" xfId="1" applyNumberFormat="1" applyFont="1" applyFill="1" applyBorder="1" applyAlignment="1"/>
    <xf numFmtId="166" fontId="0" fillId="8" borderId="16" xfId="1" applyNumberFormat="1" applyFont="1" applyFill="1" applyBorder="1" applyAlignment="1"/>
    <xf numFmtId="4" fontId="0" fillId="8" borderId="15" xfId="1" applyNumberFormat="1" applyFont="1" applyFill="1" applyBorder="1" applyAlignment="1"/>
    <xf numFmtId="4" fontId="0" fillId="8" borderId="0" xfId="1" applyNumberFormat="1" applyFont="1" applyFill="1" applyBorder="1" applyAlignment="1"/>
    <xf numFmtId="4" fontId="0" fillId="8" borderId="16" xfId="1" applyNumberFormat="1" applyFont="1" applyFill="1" applyBorder="1" applyAlignment="1"/>
    <xf numFmtId="0" fontId="0" fillId="7" borderId="15" xfId="0" applyFill="1" applyBorder="1"/>
    <xf numFmtId="0" fontId="0" fillId="7" borderId="0" xfId="0" applyFill="1"/>
    <xf numFmtId="0" fontId="12" fillId="7" borderId="11" xfId="0" applyFont="1" applyFill="1" applyBorder="1"/>
    <xf numFmtId="0" fontId="0" fillId="7" borderId="13" xfId="0" applyFill="1" applyBorder="1" applyAlignment="1">
      <alignment horizontal="left" vertical="top" wrapText="1"/>
    </xf>
    <xf numFmtId="0" fontId="0" fillId="7" borderId="14" xfId="0" applyFill="1" applyBorder="1" applyAlignment="1">
      <alignment horizontal="left" vertical="top" wrapText="1"/>
    </xf>
    <xf numFmtId="0" fontId="1" fillId="2" borderId="25" xfId="0" applyFont="1" applyFill="1" applyBorder="1" applyAlignment="1">
      <alignment horizontal="centerContinuous"/>
    </xf>
    <xf numFmtId="0" fontId="1" fillId="2" borderId="27" xfId="0" applyFont="1" applyFill="1" applyBorder="1" applyAlignment="1">
      <alignment horizontal="centerContinuous"/>
    </xf>
    <xf numFmtId="0" fontId="1" fillId="2" borderId="26" xfId="0" applyFont="1" applyFill="1" applyBorder="1" applyAlignment="1">
      <alignment horizontal="centerContinuous"/>
    </xf>
    <xf numFmtId="166" fontId="0" fillId="8" borderId="15" xfId="1" applyNumberFormat="1" applyFont="1" applyFill="1" applyBorder="1" applyAlignment="1"/>
    <xf numFmtId="6" fontId="0" fillId="8" borderId="17" xfId="0" applyNumberFormat="1" applyFill="1" applyBorder="1" applyAlignment="1">
      <alignment horizontal="right"/>
    </xf>
    <xf numFmtId="6" fontId="0" fillId="8" borderId="20" xfId="0" applyNumberFormat="1" applyFill="1" applyBorder="1" applyAlignment="1">
      <alignment horizontal="right"/>
    </xf>
    <xf numFmtId="6" fontId="0" fillId="8" borderId="21" xfId="0" applyNumberFormat="1" applyFill="1" applyBorder="1" applyAlignment="1">
      <alignment horizontal="right"/>
    </xf>
    <xf numFmtId="6" fontId="0" fillId="0" borderId="20" xfId="0" applyNumberFormat="1" applyBorder="1" applyAlignment="1">
      <alignment horizontal="right"/>
    </xf>
    <xf numFmtId="6" fontId="0" fillId="0" borderId="21" xfId="0" applyNumberFormat="1" applyBorder="1" applyAlignment="1">
      <alignment horizontal="right"/>
    </xf>
    <xf numFmtId="165" fontId="22" fillId="0" borderId="38" xfId="0" applyNumberFormat="1" applyFont="1" applyBorder="1" applyAlignment="1">
      <alignment horizontal="center" vertical="center"/>
    </xf>
    <xf numFmtId="165" fontId="22" fillId="0" borderId="48" xfId="0" applyNumberFormat="1" applyFont="1" applyBorder="1" applyAlignment="1">
      <alignment horizontal="center" vertical="center"/>
    </xf>
    <xf numFmtId="165" fontId="22" fillId="0" borderId="0" xfId="0" applyNumberFormat="1" applyFont="1" applyAlignment="1">
      <alignment horizontal="center" vertical="center"/>
    </xf>
    <xf numFmtId="165" fontId="22" fillId="0" borderId="41" xfId="0" applyNumberFormat="1" applyFont="1" applyBorder="1" applyAlignment="1">
      <alignment horizontal="center" vertical="center"/>
    </xf>
    <xf numFmtId="165" fontId="22" fillId="0" borderId="42" xfId="0" applyNumberFormat="1" applyFont="1" applyBorder="1" applyAlignment="1">
      <alignment horizontal="center" vertical="center"/>
    </xf>
    <xf numFmtId="1" fontId="22" fillId="0" borderId="41" xfId="0" applyNumberFormat="1" applyFont="1" applyBorder="1" applyAlignment="1">
      <alignment horizontal="center" vertical="center"/>
    </xf>
    <xf numFmtId="165" fontId="22" fillId="0" borderId="37" xfId="0" applyNumberFormat="1" applyFont="1" applyBorder="1" applyAlignment="1" applyProtection="1">
      <alignment horizontal="center" vertical="center"/>
      <protection locked="0"/>
    </xf>
    <xf numFmtId="165" fontId="22" fillId="0" borderId="0" xfId="0" applyNumberFormat="1" applyFont="1" applyAlignment="1">
      <alignment horizontal="center"/>
    </xf>
    <xf numFmtId="0" fontId="7" fillId="4" borderId="36" xfId="0" applyFont="1" applyFill="1" applyBorder="1" applyAlignment="1">
      <alignment horizontal="center" vertical="center" wrapText="1"/>
    </xf>
    <xf numFmtId="0" fontId="7" fillId="0" borderId="45" xfId="0" applyFont="1" applyBorder="1" applyAlignment="1">
      <alignment horizontal="left" vertical="center"/>
    </xf>
    <xf numFmtId="0" fontId="18" fillId="0" borderId="0" xfId="0" quotePrefix="1" applyFont="1" applyProtection="1">
      <protection locked="0"/>
    </xf>
    <xf numFmtId="0" fontId="18" fillId="0" borderId="0" xfId="0" applyFont="1" applyAlignment="1">
      <alignment vertical="center"/>
    </xf>
    <xf numFmtId="0" fontId="18" fillId="0" borderId="0" xfId="0" applyFont="1" applyAlignment="1">
      <alignment horizontal="right" vertical="center"/>
    </xf>
    <xf numFmtId="164" fontId="0" fillId="11" borderId="6" xfId="1" applyNumberFormat="1" applyFont="1" applyFill="1" applyBorder="1" applyAlignment="1">
      <alignment horizontal="center"/>
    </xf>
    <xf numFmtId="164" fontId="0" fillId="11" borderId="7" xfId="1" applyNumberFormat="1" applyFont="1" applyFill="1" applyBorder="1" applyAlignment="1">
      <alignment horizontal="center"/>
    </xf>
    <xf numFmtId="164" fontId="0" fillId="11" borderId="23" xfId="1" applyNumberFormat="1" applyFont="1" applyFill="1" applyBorder="1" applyAlignment="1">
      <alignment horizontal="center"/>
    </xf>
    <xf numFmtId="0" fontId="1" fillId="8" borderId="10" xfId="0" quotePrefix="1" applyFont="1" applyFill="1" applyBorder="1" applyAlignment="1">
      <alignment horizontal="center"/>
    </xf>
    <xf numFmtId="0" fontId="1" fillId="0" borderId="10" xfId="0" quotePrefix="1" applyFont="1" applyBorder="1" applyAlignment="1">
      <alignment horizontal="center"/>
    </xf>
    <xf numFmtId="0" fontId="25" fillId="0" borderId="0" xfId="0" applyFont="1" applyAlignment="1">
      <alignment horizontal="left" vertical="center"/>
    </xf>
    <xf numFmtId="0" fontId="25" fillId="0" borderId="0" xfId="0" applyFont="1" applyAlignment="1">
      <alignment vertical="center"/>
    </xf>
    <xf numFmtId="0" fontId="1" fillId="9" borderId="10" xfId="0" quotePrefix="1" applyFont="1" applyFill="1" applyBorder="1" applyAlignment="1">
      <alignment horizontal="center"/>
    </xf>
    <xf numFmtId="0" fontId="18" fillId="0" borderId="0" xfId="0" applyFont="1" applyAlignment="1">
      <alignment horizontal="centerContinuous"/>
    </xf>
    <xf numFmtId="165" fontId="7" fillId="0" borderId="44" xfId="0" applyNumberFormat="1" applyFont="1" applyBorder="1" applyAlignment="1" applyProtection="1">
      <alignment horizontal="right" vertical="center"/>
      <protection locked="0"/>
    </xf>
    <xf numFmtId="165" fontId="7" fillId="0" borderId="42" xfId="0" applyNumberFormat="1" applyFont="1" applyBorder="1" applyAlignment="1">
      <alignment horizontal="right" vertical="center"/>
    </xf>
    <xf numFmtId="165" fontId="0" fillId="0" borderId="37" xfId="0" applyNumberFormat="1" applyBorder="1" applyAlignment="1">
      <alignment vertical="center"/>
    </xf>
    <xf numFmtId="164" fontId="0" fillId="8" borderId="18" xfId="1" applyNumberFormat="1" applyFont="1" applyFill="1" applyBorder="1" applyAlignment="1">
      <alignment horizontal="center"/>
    </xf>
    <xf numFmtId="164" fontId="0" fillId="0" borderId="19" xfId="1" applyNumberFormat="1" applyFont="1" applyFill="1" applyBorder="1" applyAlignment="1">
      <alignment horizontal="center"/>
    </xf>
    <xf numFmtId="0" fontId="1" fillId="0" borderId="45" xfId="0" applyFont="1" applyBorder="1" applyAlignment="1">
      <alignment horizontal="center" vertical="center"/>
    </xf>
    <xf numFmtId="0" fontId="1" fillId="0" borderId="5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0" fillId="0" borderId="35" xfId="0" applyFont="1" applyBorder="1" applyAlignment="1">
      <alignment horizontal="center" vertical="center" wrapText="1"/>
    </xf>
    <xf numFmtId="165" fontId="9" fillId="0" borderId="48" xfId="0" applyNumberFormat="1" applyFont="1" applyBorder="1" applyAlignment="1">
      <alignment horizontal="center" vertical="center"/>
    </xf>
    <xf numFmtId="0" fontId="0" fillId="0" borderId="47" xfId="0" applyBorder="1" applyAlignment="1">
      <alignment vertical="center" wrapText="1"/>
    </xf>
    <xf numFmtId="165" fontId="0" fillId="0" borderId="50" xfId="0" applyNumberFormat="1" applyBorder="1" applyAlignment="1">
      <alignment vertical="center"/>
    </xf>
    <xf numFmtId="0" fontId="0" fillId="0" borderId="25" xfId="0" applyBorder="1" applyAlignment="1">
      <alignment vertical="center"/>
    </xf>
    <xf numFmtId="165" fontId="0" fillId="0" borderId="27" xfId="0" applyNumberFormat="1" applyBorder="1" applyAlignment="1">
      <alignment vertical="center"/>
    </xf>
    <xf numFmtId="165" fontId="9" fillId="0" borderId="26" xfId="0" applyNumberFormat="1" applyFont="1" applyBorder="1" applyAlignment="1">
      <alignment horizontal="center"/>
    </xf>
    <xf numFmtId="0" fontId="0" fillId="0" borderId="40" xfId="0" applyBorder="1" applyAlignment="1">
      <alignment vertical="center"/>
    </xf>
    <xf numFmtId="165" fontId="0" fillId="0" borderId="41" xfId="0" applyNumberFormat="1" applyBorder="1" applyAlignment="1">
      <alignment vertical="center"/>
    </xf>
    <xf numFmtId="0" fontId="0" fillId="0" borderId="20" xfId="0" applyBorder="1" applyAlignment="1">
      <alignment horizontal="center"/>
    </xf>
    <xf numFmtId="0" fontId="0" fillId="10" borderId="0" xfId="0" applyFill="1" applyAlignment="1">
      <alignment horizontal="center"/>
    </xf>
    <xf numFmtId="164" fontId="0" fillId="0" borderId="0" xfId="1" applyNumberFormat="1" applyFont="1"/>
    <xf numFmtId="0" fontId="0" fillId="0" borderId="59" xfId="0" applyBorder="1"/>
    <xf numFmtId="165" fontId="7" fillId="0" borderId="0" xfId="0" applyNumberFormat="1" applyFont="1"/>
    <xf numFmtId="164" fontId="7" fillId="0" borderId="0" xfId="1" applyNumberFormat="1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7" fillId="0" borderId="7" xfId="0" applyFont="1" applyBorder="1"/>
    <xf numFmtId="44" fontId="7" fillId="0" borderId="7" xfId="0" applyNumberFormat="1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164" fontId="7" fillId="0" borderId="0" xfId="1" applyNumberFormat="1" applyFont="1"/>
    <xf numFmtId="164" fontId="7" fillId="0" borderId="0" xfId="0" applyNumberFormat="1" applyFont="1"/>
    <xf numFmtId="164" fontId="7" fillId="0" borderId="10" xfId="0" applyNumberFormat="1" applyFont="1" applyBorder="1"/>
    <xf numFmtId="164" fontId="0" fillId="0" borderId="10" xfId="0" applyNumberFormat="1" applyBorder="1"/>
    <xf numFmtId="0" fontId="0" fillId="0" borderId="36" xfId="0" applyBorder="1" applyAlignment="1">
      <alignment vertical="center"/>
    </xf>
    <xf numFmtId="0" fontId="0" fillId="0" borderId="0" xfId="0" applyAlignment="1">
      <alignment horizontal="right"/>
    </xf>
    <xf numFmtId="0" fontId="12" fillId="0" borderId="11" xfId="0" applyFont="1" applyBorder="1" applyAlignment="1" applyProtection="1">
      <alignment vertical="center"/>
      <protection locked="0"/>
    </xf>
    <xf numFmtId="0" fontId="15" fillId="10" borderId="0" xfId="0" quotePrefix="1" applyFont="1" applyFill="1" applyAlignment="1">
      <alignment horizontal="centerContinuous"/>
    </xf>
    <xf numFmtId="0" fontId="5" fillId="7" borderId="0" xfId="0" applyFont="1" applyFill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/>
      <protection locked="0"/>
    </xf>
    <xf numFmtId="0" fontId="0" fillId="12" borderId="15" xfId="0" applyFill="1" applyBorder="1"/>
    <xf numFmtId="164" fontId="0" fillId="0" borderId="7" xfId="1" applyNumberFormat="1" applyFont="1" applyFill="1" applyBorder="1" applyAlignment="1">
      <alignment horizontal="center"/>
    </xf>
    <xf numFmtId="164" fontId="0" fillId="0" borderId="6" xfId="1" applyNumberFormat="1" applyFont="1" applyFill="1" applyBorder="1" applyAlignment="1">
      <alignment horizontal="center"/>
    </xf>
    <xf numFmtId="164" fontId="0" fillId="0" borderId="23" xfId="1" applyNumberFormat="1" applyFont="1" applyFill="1" applyBorder="1" applyAlignment="1">
      <alignment horizontal="center"/>
    </xf>
    <xf numFmtId="164" fontId="0" fillId="11" borderId="16" xfId="1" applyNumberFormat="1" applyFont="1" applyFill="1" applyBorder="1" applyAlignment="1">
      <alignment horizontal="center"/>
    </xf>
    <xf numFmtId="164" fontId="0" fillId="8" borderId="22" xfId="1" applyNumberFormat="1" applyFont="1" applyFill="1" applyBorder="1" applyAlignment="1">
      <alignment horizontal="center"/>
    </xf>
    <xf numFmtId="164" fontId="0" fillId="8" borderId="7" xfId="1" applyNumberFormat="1" applyFont="1" applyFill="1" applyBorder="1" applyAlignment="1">
      <alignment horizontal="center"/>
    </xf>
    <xf numFmtId="164" fontId="0" fillId="8" borderId="9" xfId="1" applyNumberFormat="1" applyFont="1" applyFill="1" applyBorder="1" applyAlignment="1">
      <alignment horizontal="center"/>
    </xf>
    <xf numFmtId="164" fontId="0" fillId="8" borderId="16" xfId="1" applyNumberFormat="1" applyFont="1" applyFill="1" applyBorder="1" applyAlignment="1">
      <alignment horizontal="center"/>
    </xf>
    <xf numFmtId="164" fontId="17" fillId="8" borderId="11" xfId="1" applyNumberFormat="1" applyFont="1" applyFill="1" applyBorder="1" applyAlignment="1">
      <alignment horizontal="center"/>
    </xf>
    <xf numFmtId="164" fontId="17" fillId="8" borderId="13" xfId="1" applyNumberFormat="1" applyFont="1" applyFill="1" applyBorder="1" applyAlignment="1">
      <alignment horizontal="center"/>
    </xf>
    <xf numFmtId="164" fontId="17" fillId="8" borderId="14" xfId="1" applyNumberFormat="1" applyFont="1" applyFill="1" applyBorder="1" applyAlignment="1">
      <alignment horizontal="center"/>
    </xf>
    <xf numFmtId="164" fontId="0" fillId="8" borderId="23" xfId="1" applyNumberFormat="1" applyFont="1" applyFill="1" applyBorder="1" applyAlignment="1">
      <alignment horizontal="center"/>
    </xf>
    <xf numFmtId="164" fontId="0" fillId="8" borderId="30" xfId="1" applyNumberFormat="1" applyFont="1" applyFill="1" applyBorder="1" applyAlignment="1">
      <alignment horizontal="center"/>
    </xf>
    <xf numFmtId="164" fontId="0" fillId="8" borderId="31" xfId="1" applyNumberFormat="1" applyFont="1" applyFill="1" applyBorder="1" applyAlignment="1">
      <alignment horizontal="center"/>
    </xf>
    <xf numFmtId="164" fontId="0" fillId="8" borderId="32" xfId="1" applyNumberFormat="1" applyFont="1" applyFill="1" applyBorder="1" applyAlignment="1">
      <alignment horizontal="center"/>
    </xf>
    <xf numFmtId="164" fontId="0" fillId="11" borderId="0" xfId="1" applyNumberFormat="1" applyFont="1" applyFill="1" applyBorder="1" applyAlignment="1">
      <alignment horizontal="center"/>
    </xf>
    <xf numFmtId="165" fontId="9" fillId="0" borderId="38" xfId="0" applyNumberFormat="1" applyFont="1" applyBorder="1" applyAlignment="1">
      <alignment horizontal="center"/>
    </xf>
    <xf numFmtId="0" fontId="1" fillId="0" borderId="11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0" fillId="0" borderId="15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16" xfId="0" applyBorder="1" applyAlignment="1">
      <alignment horizontal="left" vertical="top" wrapText="1"/>
    </xf>
    <xf numFmtId="0" fontId="23" fillId="0" borderId="0" xfId="0" quotePrefix="1" applyFont="1" applyAlignment="1">
      <alignment horizontal="center"/>
    </xf>
    <xf numFmtId="0" fontId="24" fillId="0" borderId="0" xfId="0" applyFont="1" applyAlignment="1">
      <alignment horizontal="center"/>
    </xf>
    <xf numFmtId="0" fontId="8" fillId="0" borderId="36" xfId="0" applyFont="1" applyBorder="1" applyAlignment="1">
      <alignment horizontal="left" vertical="center"/>
    </xf>
    <xf numFmtId="0" fontId="8" fillId="0" borderId="37" xfId="0" applyFont="1" applyBorder="1" applyAlignment="1">
      <alignment horizontal="left" vertical="center"/>
    </xf>
    <xf numFmtId="0" fontId="8" fillId="0" borderId="47" xfId="0" applyFont="1" applyBorder="1" applyAlignment="1">
      <alignment horizontal="left" vertical="center"/>
    </xf>
    <xf numFmtId="0" fontId="8" fillId="0" borderId="50" xfId="0" applyFont="1" applyBorder="1" applyAlignment="1">
      <alignment horizontal="left" vertical="center"/>
    </xf>
    <xf numFmtId="0" fontId="8" fillId="0" borderId="40" xfId="0" applyFont="1" applyBorder="1" applyAlignment="1">
      <alignment vertical="center"/>
    </xf>
    <xf numFmtId="0" fontId="8" fillId="0" borderId="41" xfId="0" applyFont="1" applyBorder="1" applyAlignment="1">
      <alignment vertical="center"/>
    </xf>
    <xf numFmtId="0" fontId="7" fillId="0" borderId="36" xfId="0" applyFont="1" applyBorder="1" applyAlignment="1">
      <alignment horizontal="left" vertical="center" wrapText="1"/>
    </xf>
    <xf numFmtId="0" fontId="7" fillId="0" borderId="47" xfId="0" applyFont="1" applyBorder="1" applyAlignment="1">
      <alignment horizontal="left" vertical="center" wrapText="1"/>
    </xf>
    <xf numFmtId="165" fontId="7" fillId="0" borderId="48" xfId="0" applyNumberFormat="1" applyFont="1" applyBorder="1" applyAlignment="1" applyProtection="1">
      <alignment horizontal="center" vertical="center"/>
      <protection locked="0"/>
    </xf>
    <xf numFmtId="165" fontId="7" fillId="0" borderId="24" xfId="0" applyNumberFormat="1" applyFont="1" applyBorder="1" applyAlignment="1" applyProtection="1">
      <alignment horizontal="center" vertical="center"/>
      <protection locked="0"/>
    </xf>
    <xf numFmtId="0" fontId="7" fillId="0" borderId="33" xfId="0" applyFont="1" applyBorder="1" applyAlignment="1">
      <alignment horizontal="left" vertical="center" wrapText="1"/>
    </xf>
    <xf numFmtId="0" fontId="7" fillId="0" borderId="39" xfId="0" applyFont="1" applyBorder="1" applyAlignment="1">
      <alignment horizontal="left" vertical="center" wrapText="1"/>
    </xf>
    <xf numFmtId="165" fontId="7" fillId="0" borderId="46" xfId="0" applyNumberFormat="1" applyFont="1" applyBorder="1" applyAlignment="1">
      <alignment horizontal="center" vertical="center"/>
    </xf>
    <xf numFmtId="165" fontId="7" fillId="0" borderId="49" xfId="0" applyNumberFormat="1" applyFont="1" applyBorder="1" applyAlignment="1">
      <alignment horizontal="center" vertical="center"/>
    </xf>
    <xf numFmtId="165" fontId="7" fillId="0" borderId="38" xfId="0" applyNumberFormat="1" applyFont="1" applyBorder="1" applyAlignment="1" applyProtection="1">
      <alignment horizontal="center" vertical="center"/>
      <protection locked="0"/>
    </xf>
    <xf numFmtId="0" fontId="7" fillId="0" borderId="36" xfId="0" applyFont="1" applyBorder="1" applyAlignment="1">
      <alignment horizontal="left" vertical="center"/>
    </xf>
    <xf numFmtId="0" fontId="6" fillId="4" borderId="40" xfId="0" applyFont="1" applyFill="1" applyBorder="1" applyAlignment="1">
      <alignment horizontal="center" vertical="center"/>
    </xf>
    <xf numFmtId="0" fontId="6" fillId="4" borderId="41" xfId="0" applyFont="1" applyFill="1" applyBorder="1" applyAlignment="1">
      <alignment horizontal="center" vertical="center"/>
    </xf>
    <xf numFmtId="0" fontId="6" fillId="4" borderId="42" xfId="0" applyFont="1" applyFill="1" applyBorder="1" applyAlignment="1">
      <alignment horizontal="center" vertical="center"/>
    </xf>
    <xf numFmtId="0" fontId="8" fillId="0" borderId="43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7" fillId="0" borderId="43" xfId="0" applyFont="1" applyBorder="1" applyAlignment="1">
      <alignment horizontal="left" vertical="center" wrapText="1"/>
    </xf>
    <xf numFmtId="165" fontId="7" fillId="0" borderId="44" xfId="0" applyNumberFormat="1" applyFont="1" applyBorder="1" applyAlignment="1" applyProtection="1">
      <alignment horizontal="center" vertical="center"/>
      <protection locked="0"/>
    </xf>
  </cellXfs>
  <cellStyles count="11">
    <cellStyle name="Comma" xfId="1" builtinId="3"/>
    <cellStyle name="Comma 2" xfId="10" xr:uid="{5E46C4C2-4F31-4AE5-8899-06C5389F80E2}"/>
    <cellStyle name="Comma0" xfId="3" xr:uid="{00000000-0005-0000-0000-000001000000}"/>
    <cellStyle name="Currency 3" xfId="6" xr:uid="{00000000-0005-0000-0000-000003000000}"/>
    <cellStyle name="Normal" xfId="0" builtinId="0"/>
    <cellStyle name="Normal 10 2" xfId="8" xr:uid="{821ECAFD-0F44-4978-96B1-6F479FAB961A}"/>
    <cellStyle name="Normal 124 3" xfId="7" xr:uid="{A21BE4CE-E47C-4611-8DCE-B3678B6595D1}"/>
    <cellStyle name="Normal 2" xfId="5" xr:uid="{00000000-0005-0000-0000-000005000000}"/>
    <cellStyle name="Normal 2 2" xfId="2" xr:uid="{00000000-0005-0000-0000-000006000000}"/>
    <cellStyle name="Normal 3" xfId="4" xr:uid="{00000000-0005-0000-0000-000007000000}"/>
    <cellStyle name="Percent 2" xfId="9" xr:uid="{4927142C-1BAF-4CF6-AAAD-41ABBF89CFD9}"/>
  </cellStyles>
  <dxfs count="5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CCFFCC"/>
      <color rgb="FFFF9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7.xml"/><Relationship Id="rId18" Type="http://schemas.openxmlformats.org/officeDocument/2006/relationships/externalLink" Target="externalLinks/externalLink12.xml"/><Relationship Id="rId26" Type="http://schemas.openxmlformats.org/officeDocument/2006/relationships/externalLink" Target="externalLinks/externalLink20.xml"/><Relationship Id="rId39" Type="http://schemas.openxmlformats.org/officeDocument/2006/relationships/customXml" Target="../customXml/item5.xml"/><Relationship Id="rId21" Type="http://schemas.openxmlformats.org/officeDocument/2006/relationships/externalLink" Target="externalLinks/externalLink15.xml"/><Relationship Id="rId34" Type="http://schemas.openxmlformats.org/officeDocument/2006/relationships/calcChain" Target="calcChain.xml"/><Relationship Id="rId42" Type="http://schemas.openxmlformats.org/officeDocument/2006/relationships/customXml" Target="../customXml/item8.xml"/><Relationship Id="rId47" Type="http://schemas.openxmlformats.org/officeDocument/2006/relationships/customXml" Target="../customXml/item13.xml"/><Relationship Id="rId50" Type="http://schemas.openxmlformats.org/officeDocument/2006/relationships/customXml" Target="../customXml/item16.xml"/><Relationship Id="rId55" Type="http://schemas.openxmlformats.org/officeDocument/2006/relationships/customXml" Target="../customXml/item21.xml"/><Relationship Id="rId63" Type="http://schemas.openxmlformats.org/officeDocument/2006/relationships/customXml" Target="../customXml/item29.xml"/><Relationship Id="rId68" Type="http://schemas.openxmlformats.org/officeDocument/2006/relationships/customXml" Target="../customXml/item34.xml"/><Relationship Id="rId76" Type="http://schemas.openxmlformats.org/officeDocument/2006/relationships/customXml" Target="../customXml/item42.xml"/><Relationship Id="rId7" Type="http://schemas.openxmlformats.org/officeDocument/2006/relationships/externalLink" Target="externalLinks/externalLink1.xml"/><Relationship Id="rId71" Type="http://schemas.openxmlformats.org/officeDocument/2006/relationships/customXml" Target="../customXml/item3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0.xml"/><Relationship Id="rId29" Type="http://schemas.openxmlformats.org/officeDocument/2006/relationships/externalLink" Target="externalLinks/externalLink23.xml"/><Relationship Id="rId11" Type="http://schemas.openxmlformats.org/officeDocument/2006/relationships/externalLink" Target="externalLinks/externalLink5.xml"/><Relationship Id="rId24" Type="http://schemas.openxmlformats.org/officeDocument/2006/relationships/externalLink" Target="externalLinks/externalLink18.xml"/><Relationship Id="rId32" Type="http://schemas.openxmlformats.org/officeDocument/2006/relationships/styles" Target="styles.xml"/><Relationship Id="rId37" Type="http://schemas.openxmlformats.org/officeDocument/2006/relationships/customXml" Target="../customXml/item3.xml"/><Relationship Id="rId40" Type="http://schemas.openxmlformats.org/officeDocument/2006/relationships/customXml" Target="../customXml/item6.xml"/><Relationship Id="rId45" Type="http://schemas.openxmlformats.org/officeDocument/2006/relationships/customXml" Target="../customXml/item11.xml"/><Relationship Id="rId53" Type="http://schemas.openxmlformats.org/officeDocument/2006/relationships/customXml" Target="../customXml/item19.xml"/><Relationship Id="rId58" Type="http://schemas.openxmlformats.org/officeDocument/2006/relationships/customXml" Target="../customXml/item24.xml"/><Relationship Id="rId66" Type="http://schemas.openxmlformats.org/officeDocument/2006/relationships/customXml" Target="../customXml/item32.xml"/><Relationship Id="rId74" Type="http://schemas.openxmlformats.org/officeDocument/2006/relationships/customXml" Target="../customXml/item40.xml"/><Relationship Id="rId79" Type="http://schemas.openxmlformats.org/officeDocument/2006/relationships/customXml" Target="../customXml/item45.xml"/><Relationship Id="rId5" Type="http://schemas.openxmlformats.org/officeDocument/2006/relationships/worksheet" Target="worksheets/sheet5.xml"/><Relationship Id="rId61" Type="http://schemas.openxmlformats.org/officeDocument/2006/relationships/customXml" Target="../customXml/item27.xml"/><Relationship Id="rId10" Type="http://schemas.openxmlformats.org/officeDocument/2006/relationships/externalLink" Target="externalLinks/externalLink4.xml"/><Relationship Id="rId19" Type="http://schemas.openxmlformats.org/officeDocument/2006/relationships/externalLink" Target="externalLinks/externalLink13.xml"/><Relationship Id="rId31" Type="http://schemas.openxmlformats.org/officeDocument/2006/relationships/theme" Target="theme/theme1.xml"/><Relationship Id="rId44" Type="http://schemas.openxmlformats.org/officeDocument/2006/relationships/customXml" Target="../customXml/item10.xml"/><Relationship Id="rId52" Type="http://schemas.openxmlformats.org/officeDocument/2006/relationships/customXml" Target="../customXml/item18.xml"/><Relationship Id="rId60" Type="http://schemas.openxmlformats.org/officeDocument/2006/relationships/customXml" Target="../customXml/item26.xml"/><Relationship Id="rId65" Type="http://schemas.openxmlformats.org/officeDocument/2006/relationships/customXml" Target="../customXml/item31.xml"/><Relationship Id="rId73" Type="http://schemas.openxmlformats.org/officeDocument/2006/relationships/customXml" Target="../customXml/item39.xml"/><Relationship Id="rId78" Type="http://schemas.openxmlformats.org/officeDocument/2006/relationships/customXml" Target="../customXml/item4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externalLink" Target="externalLinks/externalLink8.xml"/><Relationship Id="rId22" Type="http://schemas.openxmlformats.org/officeDocument/2006/relationships/externalLink" Target="externalLinks/externalLink16.xml"/><Relationship Id="rId27" Type="http://schemas.openxmlformats.org/officeDocument/2006/relationships/externalLink" Target="externalLinks/externalLink21.xml"/><Relationship Id="rId30" Type="http://schemas.openxmlformats.org/officeDocument/2006/relationships/externalLink" Target="externalLinks/externalLink24.xml"/><Relationship Id="rId35" Type="http://schemas.openxmlformats.org/officeDocument/2006/relationships/customXml" Target="../customXml/item1.xml"/><Relationship Id="rId43" Type="http://schemas.openxmlformats.org/officeDocument/2006/relationships/customXml" Target="../customXml/item9.xml"/><Relationship Id="rId48" Type="http://schemas.openxmlformats.org/officeDocument/2006/relationships/customXml" Target="../customXml/item14.xml"/><Relationship Id="rId56" Type="http://schemas.openxmlformats.org/officeDocument/2006/relationships/customXml" Target="../customXml/item22.xml"/><Relationship Id="rId64" Type="http://schemas.openxmlformats.org/officeDocument/2006/relationships/customXml" Target="../customXml/item30.xml"/><Relationship Id="rId69" Type="http://schemas.openxmlformats.org/officeDocument/2006/relationships/customXml" Target="../customXml/item35.xml"/><Relationship Id="rId77" Type="http://schemas.openxmlformats.org/officeDocument/2006/relationships/customXml" Target="../customXml/item43.xml"/><Relationship Id="rId8" Type="http://schemas.openxmlformats.org/officeDocument/2006/relationships/externalLink" Target="externalLinks/externalLink2.xml"/><Relationship Id="rId51" Type="http://schemas.openxmlformats.org/officeDocument/2006/relationships/customXml" Target="../customXml/item17.xml"/><Relationship Id="rId72" Type="http://schemas.openxmlformats.org/officeDocument/2006/relationships/customXml" Target="../customXml/item38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6.xml"/><Relationship Id="rId17" Type="http://schemas.openxmlformats.org/officeDocument/2006/relationships/externalLink" Target="externalLinks/externalLink11.xml"/><Relationship Id="rId25" Type="http://schemas.openxmlformats.org/officeDocument/2006/relationships/externalLink" Target="externalLinks/externalLink19.xml"/><Relationship Id="rId33" Type="http://schemas.openxmlformats.org/officeDocument/2006/relationships/sharedStrings" Target="sharedStrings.xml"/><Relationship Id="rId38" Type="http://schemas.openxmlformats.org/officeDocument/2006/relationships/customXml" Target="../customXml/item4.xml"/><Relationship Id="rId46" Type="http://schemas.openxmlformats.org/officeDocument/2006/relationships/customXml" Target="../customXml/item12.xml"/><Relationship Id="rId59" Type="http://schemas.openxmlformats.org/officeDocument/2006/relationships/customXml" Target="../customXml/item25.xml"/><Relationship Id="rId67" Type="http://schemas.openxmlformats.org/officeDocument/2006/relationships/customXml" Target="../customXml/item33.xml"/><Relationship Id="rId20" Type="http://schemas.openxmlformats.org/officeDocument/2006/relationships/externalLink" Target="externalLinks/externalLink14.xml"/><Relationship Id="rId41" Type="http://schemas.openxmlformats.org/officeDocument/2006/relationships/customXml" Target="../customXml/item7.xml"/><Relationship Id="rId54" Type="http://schemas.openxmlformats.org/officeDocument/2006/relationships/customXml" Target="../customXml/item20.xml"/><Relationship Id="rId62" Type="http://schemas.openxmlformats.org/officeDocument/2006/relationships/customXml" Target="../customXml/item28.xml"/><Relationship Id="rId70" Type="http://schemas.openxmlformats.org/officeDocument/2006/relationships/customXml" Target="../customXml/item36.xml"/><Relationship Id="rId75" Type="http://schemas.openxmlformats.org/officeDocument/2006/relationships/customXml" Target="../customXml/item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externalLink" Target="externalLinks/externalLink9.xml"/><Relationship Id="rId23" Type="http://schemas.openxmlformats.org/officeDocument/2006/relationships/externalLink" Target="externalLinks/externalLink17.xml"/><Relationship Id="rId28" Type="http://schemas.openxmlformats.org/officeDocument/2006/relationships/externalLink" Target="externalLinks/externalLink22.xml"/><Relationship Id="rId36" Type="http://schemas.openxmlformats.org/officeDocument/2006/relationships/customXml" Target="../customXml/item2.xml"/><Relationship Id="rId49" Type="http://schemas.openxmlformats.org/officeDocument/2006/relationships/customXml" Target="../customXml/item15.xml"/><Relationship Id="rId57" Type="http://schemas.openxmlformats.org/officeDocument/2006/relationships/customXml" Target="../customXml/item2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ansophic-my.sharepoint.com/Documents%20and%20Settings/hottelmc/Local%20Settings/Temporary%20Internet%20Files/Content.Outlook/C62MRWW6/CashFlow_Template_v2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o-filer\accounting\Documents%20and%20Settings\jmcdonald\Desktop\DeptBuds06\ROLLUP_CONSOLIDATED.xls" TargetMode="External"/></Relationships>
</file>

<file path=xl/externalLinks/_rels/externalLink1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schroll\Dropbox%20(Pansophic%20Learning)\FY2022\Schroll\NORTHSIDE%20MONTHLY%20REPORT%20-%20MAR%202023.xlsx" TargetMode="External"/><Relationship Id="rId1" Type="http://schemas.openxmlformats.org/officeDocument/2006/relationships/externalLinkPath" Target="file:///C:\Users\aschroll\Dropbox%20(Pansophic%20Learning)\FY2022\Schroll\NORTHSIDE%20MONTHLY%20REPORT%20-%20MAR%202023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ansophic-my.sharepoint.com/Users/khudson/Dropbox%20(Pansophic%20Learning)/FY2018/11+1%20Forecast/Blended%20Schools/YAE/Forecast/FY18%20YAE%20Financial%20Folder%2005.31.18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Monthly%20Fixed%20Assets%20Reports\Fixed%20Assets%20-%20Journal%20Entry%20Reserve%20Report%20-%20DEC%202013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o-filer\accounting\TEMP\Insurance%20Expense%20Credit%20Earned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ansophic-my.sharepoint.com/Users/mflora/Dropbox%20(Pansophic%20Learning)/Mike's%20Folders/School%20Forecasting/FY17/FY18%20Budget/Monroe/Budget/Monroe%20Preparatory%20School%205%20Yr%20Model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E4528AF\SMD%20FY17-FY21%20Revised%20Operating%20%20Budget%20Draft%20-%208.31.16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ansophic-my.sharepoint.com/Users/mflora/Dropbox%20(Pansophic%20Learning)/FY2018/Revised%20FY18%20Budget/Blended%20Schools/Cleveland%20Prep/Forecast/CLVP%20FY18%20Staffing.xlsm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microsoft.com/office/2006/relationships/xlExternalLinkPath/xlPathMissing" Target="Forecast%20Note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Monthly%20Fixed%20Assets%20(Journal%20Entry%20Reserve)%20Reports\Fixed%20Assets%20-%20Journal%20Entry%20Reserve%20Report%20-%20JAN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ansophic-my.sharepoint.com/Documents%20and%20Settings/sgoetzinger/Local%20Settings/Temporary%20Internet%20Files/Content.Outlook/CQ8DZ8H6/E%201%20KCDL%20Fixed%20Assets%20Roll%20Forward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ansophic-my.sharepoint.com/Users/sgoetzinger/AppData/Roaming/Microsoft/Excel/Pansophic%20Projection%20Model%20v75%20(version%202).xlsb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ansophic-my.sharepoint.com/Documents%20and%20Settings/swatson.K12/My%20Documents/Budgets/PD%20Working%20Budgets/Budget%20-%20600-PD%201-8-07%20KTR%20Actuals%20Update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ansophic-my.sharepoint.com/Users/liekel/Desktop/Inventory%20Segmentation_11%2014%2013_v5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ansophic-my.sharepoint.com/Documents%20and%20Settings/sgoetzinger.k12/Local%20Settings/Temporary%20Internet%20Files/OLKB/Product%20Development%20Consulting%20Expenses%2068500%20601-804%20FY%20Q1%202007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6211%20Deferred%20Gain%20%20Loss%20Sale%20Leaseback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ansophic-my.sharepoint.com/finance/finance_dept/AUDIT%20FINANCIALS%20AND%20SCHEDULES/6-30-11/Q3%202011/10Q/3q11_Cash%20Flow_Consolidated_Summary_FINAL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kfdic\d\My%20Documents\Consultancy\Feasibility%20Studies\Tuna%20Fish\2%20-%20Projected%20Financials\Financials%20-%20Industrial%20Fish%20Vessels%20-%2011.02.04%20-%20arranged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ansophic-my.sharepoint.com/Capitalization%20Plan/Strategic%20Plan%208-3-2009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ansophic-my.sharepoint.com/Documents%20and%20Settings/Grenzulli/Local%20Settings/Temporary%20Internet%20Files/OLK68/Budget%20Analysis%202009-10%2008-19-2009%20Scenario%20B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.000\TEMP\WINNT\Profiles\meves\Temporary%20Internet%20Files\OLK8\2000\12Dec00\Emerging%20Markets\TB\TB%20365%20Belgium%2012_00%20v2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o-filer\accounting\File%20Cabinet\EXCEL\EMKAY%20FEB%20INVOICE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o-filer\accounting\Documents%20and%20Settings\jmcdonald\Desktop\DeptBuds06\Corporate\1000_GenCorp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OB_Purchases"/>
      <sheetName val="3.11_BS"/>
      <sheetName val="3.11_IS"/>
      <sheetName val="6.10_BS"/>
      <sheetName val="6.10_IS"/>
      <sheetName val="SE Rollforward YTD"/>
      <sheetName val="Balance Sheet"/>
      <sheetName val="Income Statement"/>
      <sheetName val="GP_Dump"/>
      <sheetName val="PPE"/>
      <sheetName val="IntangibleAmtz"/>
      <sheetName val="Sheet2"/>
      <sheetName val="CASSA - 5 Year"/>
    </sheetNames>
    <sheetDataSet>
      <sheetData sheetId="0" refreshError="1">
        <row r="3">
          <cell r="R3">
            <v>15127.10628</v>
          </cell>
        </row>
        <row r="7">
          <cell r="E7">
            <v>1843</v>
          </cell>
        </row>
        <row r="8">
          <cell r="E8">
            <v>-62864</v>
          </cell>
        </row>
        <row r="9">
          <cell r="E9">
            <v>7165</v>
          </cell>
        </row>
        <row r="10">
          <cell r="E10">
            <v>-96</v>
          </cell>
        </row>
        <row r="11">
          <cell r="E11">
            <v>-1397</v>
          </cell>
        </row>
        <row r="12">
          <cell r="E12">
            <v>-1994</v>
          </cell>
        </row>
        <row r="15">
          <cell r="E15">
            <v>-20117</v>
          </cell>
        </row>
        <row r="16">
          <cell r="E16">
            <v>-7889</v>
          </cell>
        </row>
        <row r="17">
          <cell r="E17">
            <v>-12783</v>
          </cell>
        </row>
        <row r="18">
          <cell r="E18">
            <v>5912</v>
          </cell>
          <cell r="R18">
            <v>30462.671780000004</v>
          </cell>
        </row>
        <row r="19">
          <cell r="E19">
            <v>-25067</v>
          </cell>
        </row>
        <row r="20">
          <cell r="E20">
            <v>-51755</v>
          </cell>
        </row>
        <row r="21">
          <cell r="E21">
            <v>-10000</v>
          </cell>
        </row>
        <row r="22">
          <cell r="E22">
            <v>-2412</v>
          </cell>
          <cell r="R22">
            <v>1476.1066200000009</v>
          </cell>
        </row>
        <row r="23">
          <cell r="R23">
            <v>729.47447999999997</v>
          </cell>
        </row>
        <row r="24">
          <cell r="R24">
            <v>182.12448999999998</v>
          </cell>
        </row>
        <row r="27">
          <cell r="E27">
            <v>1082</v>
          </cell>
          <cell r="R27">
            <v>7452.7579999999998</v>
          </cell>
        </row>
        <row r="28">
          <cell r="E28">
            <v>3628</v>
          </cell>
          <cell r="R28">
            <v>8252.3915000000015</v>
          </cell>
        </row>
        <row r="29">
          <cell r="E29">
            <v>-1936</v>
          </cell>
          <cell r="R29">
            <v>5442.5450000000001</v>
          </cell>
        </row>
        <row r="30">
          <cell r="E30">
            <v>18722</v>
          </cell>
          <cell r="R30">
            <v>-1594.6823100000001</v>
          </cell>
        </row>
        <row r="31">
          <cell r="E31">
            <v>2375</v>
          </cell>
        </row>
        <row r="32">
          <cell r="E32">
            <v>-597</v>
          </cell>
        </row>
        <row r="35">
          <cell r="E35">
            <v>2104</v>
          </cell>
        </row>
        <row r="36">
          <cell r="E36">
            <v>3305</v>
          </cell>
        </row>
        <row r="37">
          <cell r="E37">
            <v>-655</v>
          </cell>
        </row>
        <row r="38">
          <cell r="E38">
            <v>10899</v>
          </cell>
        </row>
        <row r="39">
          <cell r="E39">
            <v>2888</v>
          </cell>
        </row>
        <row r="49">
          <cell r="E49">
            <v>63112</v>
          </cell>
        </row>
        <row r="50">
          <cell r="E50">
            <v>176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aonality"/>
      <sheetName val="Table insert for word doc"/>
      <sheetName val="COVER"/>
      <sheetName val="TOC"/>
      <sheetName val="COVER_BONUS"/>
      <sheetName val="COMP BASE"/>
      <sheetName val="BONUSES"/>
      <sheetName val="P&amp;L 2006 MGMT_YRCOMP"/>
      <sheetName val="P&amp;L 2006 MGMT"/>
      <sheetName val="P&amp;L 2006 MGMT_YRCOMP_MGN"/>
      <sheetName val="P&amp;L 2006 MGMT_YRCOMP_MGN_06VS06"/>
      <sheetName val="IS3"/>
      <sheetName val="P&amp;L 2006 MGMT_MGN"/>
      <sheetName val="P&amp;L 2006 ACCT_YRCOMP"/>
      <sheetName val="P&amp;L 2006 ACCT"/>
      <sheetName val="P&amp;L 2005 MGMT_MGN"/>
      <sheetName val="P&amp;L 2005 ACCT"/>
      <sheetName val="HdctSept"/>
      <sheetName val="Hdct_05Bud"/>
      <sheetName val="FrX 2006 Budget"/>
      <sheetName val="Dept"/>
      <sheetName val="Seasonality"/>
      <sheetName val="Sensitivity"/>
      <sheetName val="Version to Version"/>
      <sheetName val="HDCT"/>
      <sheetName val="P&amp;L 2006 MGN_COMP06VS06"/>
      <sheetName val="P&amp;L 2006 MGN_YRCOMP"/>
      <sheetName val="P&amp;L 2006 MGN"/>
      <sheetName val="P&amp;L 2005 MGN"/>
      <sheetName val="HdctOc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rossfireHiddenWorksheet"/>
      <sheetName val="OfficeConnectCellHighlights"/>
      <sheetName val="QC Issue Log and Suggestions"/>
      <sheetName val="Monthly Checklist"/>
      <sheetName val="MAR23 ODE"/>
      <sheetName val="HC"/>
      <sheetName val="Overview"/>
      <sheetName val="Detail IS"/>
      <sheetName val="FTE Trend"/>
      <sheetName val="Grants"/>
      <sheetName val="Personnel"/>
      <sheetName val="Follow up items"/>
      <sheetName val="SOURCE DATA --&gt;"/>
      <sheetName val="FTE Overview Source Data"/>
      <sheetName val="FTE Monthly"/>
      <sheetName val="Cash Balance"/>
      <sheetName val="AR Balance"/>
      <sheetName val="CSC Balance"/>
      <sheetName val="Capital-Acct View"/>
      <sheetName val="Life of ESSER_old"/>
      <sheetName val="Life of Esser"/>
      <sheetName val="Future Capital"/>
      <sheetName val="Grant Source Data_old"/>
      <sheetName val="Grant Source Data"/>
      <sheetName val="Summary Income Stmt Data"/>
      <sheetName val="Non-Adaptive Items--&gt;"/>
      <sheetName val="Projected Structured Debt"/>
      <sheetName val="Manual Input FY Capex"/>
      <sheetName val="Time Lookup"/>
      <sheetName val="Grant 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count Mapping"/>
      <sheetName val="Narrative DB"/>
      <sheetName val="Grant-FTE DB"/>
      <sheetName val="Staff Upload"/>
      <sheetName val="FY17 Budget Data"/>
      <sheetName val="Other Expenses"/>
      <sheetName val="Pansophic P&amp;L"/>
      <sheetName val="ODE-Payment"/>
      <sheetName val="PL-Input"/>
      <sheetName val="Staff Dashboard"/>
      <sheetName val="PIVOT"/>
      <sheetName val="YAE"/>
      <sheetName val="Sheet2"/>
      <sheetName val="Budget- RevExp"/>
      <sheetName val="PL"/>
      <sheetName val="Actuals by month FY18"/>
      <sheetName val="Grants PL"/>
      <sheetName val="FY19 Budget Assumptions"/>
      <sheetName val="PL-Budget Format"/>
      <sheetName val="NEW 5Yr Forecast MAY18"/>
      <sheetName val="BS"/>
      <sheetName val="Bal Sheet by Month FY18"/>
      <sheetName val="CF"/>
      <sheetName val="Actuals by month FY17"/>
      <sheetName val="FY17 ODE Budget"/>
      <sheetName val="5 Yr Forecast July-17"/>
      <sheetName val="NEW-FY18 ODE Budget"/>
      <sheetName val="NEW-ODE Assumptions"/>
      <sheetName val="FY18 ODE Budget"/>
      <sheetName val="Sep Fcst"/>
      <sheetName val="FY18 Forecast Template"/>
      <sheetName val="FY19 Forecast Template"/>
      <sheetName val="FY18 SBU 8.17.17"/>
      <sheetName val="BS Data"/>
      <sheetName val="Bal Sheet by Month FY17"/>
      <sheetName val="BS-Sep Fcst"/>
      <sheetName val="Sheet1"/>
      <sheetName val="CF-Sep Fcst"/>
      <sheetName val="FY17 Revised Budget Data"/>
      <sheetName val="Accel P&amp;L"/>
      <sheetName val="Variance Summary"/>
      <sheetName val="PL Data"/>
      <sheetName val="FY16 Actuals"/>
      <sheetName val="NEW-FY19 ODE Budget"/>
      <sheetName val="FY19 ODE Budg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2">
          <cell r="A2" t="str">
            <v>=======================================</v>
          </cell>
        </row>
        <row r="3">
          <cell r="A3" t="str">
            <v>Monthly</v>
          </cell>
        </row>
        <row r="4">
          <cell r="A4" t="str">
            <v>Quarterly</v>
          </cell>
        </row>
        <row r="5">
          <cell r="A5" t="str">
            <v>Semi-Annual</v>
          </cell>
        </row>
        <row r="6">
          <cell r="A6" t="str">
            <v>Annual</v>
          </cell>
        </row>
        <row r="7">
          <cell r="A7"/>
        </row>
        <row r="8">
          <cell r="A8" t="str">
            <v>===============</v>
          </cell>
        </row>
        <row r="9">
          <cell r="A9" t="str">
            <v>REVENUE</v>
          </cell>
        </row>
        <row r="10">
          <cell r="A10" t="str">
            <v>State Aid</v>
          </cell>
        </row>
        <row r="11">
          <cell r="A11" t="str">
            <v>Economic Disadvantaged</v>
          </cell>
        </row>
        <row r="12">
          <cell r="A12" t="str">
            <v>Casino Revenue</v>
          </cell>
        </row>
        <row r="13">
          <cell r="A13" t="str">
            <v xml:space="preserve">Facility </v>
          </cell>
        </row>
        <row r="14">
          <cell r="A14" t="str">
            <v>Food Service</v>
          </cell>
        </row>
        <row r="15">
          <cell r="A15" t="str">
            <v>Student Lunch Sales</v>
          </cell>
        </row>
        <row r="16">
          <cell r="A16" t="str">
            <v>Miscellaneous Revenue</v>
          </cell>
        </row>
        <row r="17">
          <cell r="A17" t="str">
            <v>Debt Forgiveness</v>
          </cell>
        </row>
        <row r="18">
          <cell r="A18" t="str">
            <v>OASIS</v>
          </cell>
        </row>
        <row r="19">
          <cell r="A19" t="str">
            <v>=======</v>
          </cell>
        </row>
        <row r="20">
          <cell r="A20" t="str">
            <v>EXPENSES</v>
          </cell>
        </row>
        <row r="21">
          <cell r="A21" t="str">
            <v>Accel Loan - Principle/Interest</v>
          </cell>
        </row>
        <row r="22">
          <cell r="A22" t="str">
            <v xml:space="preserve"> CSC - Interest and Program Fees</v>
          </cell>
        </row>
        <row r="23">
          <cell r="A23" t="str">
            <v>Facility Costs - Janitorial</v>
          </cell>
        </row>
        <row r="24">
          <cell r="A24" t="str">
            <v>Facility Costs - Maintenance</v>
          </cell>
        </row>
        <row r="25">
          <cell r="A25" t="str">
            <v>Facility Costs - Security</v>
          </cell>
        </row>
        <row r="26">
          <cell r="A26" t="str">
            <v>Food Service</v>
          </cell>
        </row>
        <row r="27">
          <cell r="A27" t="str">
            <v>Instructional Supplies</v>
          </cell>
        </row>
        <row r="28">
          <cell r="A28" t="str">
            <v>Professional Fees - OT</v>
          </cell>
        </row>
        <row r="29">
          <cell r="A29" t="str">
            <v>Professional Fees - Speech</v>
          </cell>
        </row>
        <row r="30">
          <cell r="A30" t="str">
            <v>Professional Fees - Consulting</v>
          </cell>
        </row>
        <row r="31">
          <cell r="A31" t="str">
            <v>Professional Fees - Physical</v>
          </cell>
        </row>
        <row r="32">
          <cell r="A32" t="str">
            <v>Professional Fees - ITC/Power School</v>
          </cell>
        </row>
        <row r="33">
          <cell r="A33" t="str">
            <v>Professional Fees - Audit &amp; Accounting</v>
          </cell>
        </row>
        <row r="34">
          <cell r="A34" t="str">
            <v>Professional Fees - Legal</v>
          </cell>
        </row>
        <row r="35">
          <cell r="A35" t="str">
            <v>Rent</v>
          </cell>
        </row>
        <row r="36">
          <cell r="A36" t="str">
            <v>STAFFING</v>
          </cell>
        </row>
        <row r="37">
          <cell r="A37" t="str">
            <v>Student Transportation</v>
          </cell>
        </row>
        <row r="39">
          <cell r="A39" t="str">
            <v>CONTRACTS/LEASE PAYABLES</v>
          </cell>
        </row>
        <row r="40">
          <cell r="A40" t="str">
            <v>FOOD SERVICE REVENUE</v>
          </cell>
        </row>
        <row r="41">
          <cell r="A41" t="str">
            <v>FOOD SERVICE STUDENT LUNCH SALES</v>
          </cell>
        </row>
        <row r="42">
          <cell r="A42" t="str">
            <v>FEDERAL GRANTS</v>
          </cell>
        </row>
        <row r="43">
          <cell r="A43" t="str">
            <v>STATE BASIC AID</v>
          </cell>
        </row>
        <row r="44">
          <cell r="A44" t="str">
            <v>ST LOANS/LOANS</v>
          </cell>
        </row>
        <row r="45">
          <cell r="A45" t="str">
            <v>SUPPLIES</v>
          </cell>
        </row>
        <row r="50">
          <cell r="A50"/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rig report"/>
      <sheetName val="formatted report"/>
      <sheetName val="acct #s"/>
    </sheetNames>
    <sheetDataSet>
      <sheetData sheetId="0" refreshError="1"/>
      <sheetData sheetId="1" refreshError="1"/>
      <sheetData sheetId="2">
        <row r="1">
          <cell r="A1" t="str">
            <v>P&amp;L</v>
          </cell>
          <cell r="C1" t="str">
            <v>Asset</v>
          </cell>
          <cell r="D1" t="str">
            <v>AD</v>
          </cell>
          <cell r="E1" t="str">
            <v>P&amp;L</v>
          </cell>
          <cell r="F1" t="str">
            <v>CIP</v>
          </cell>
        </row>
        <row r="2">
          <cell r="A2">
            <v>70000</v>
          </cell>
          <cell r="B2" t="str">
            <v>Leasehold Improvements</v>
          </cell>
          <cell r="C2">
            <v>15000</v>
          </cell>
          <cell r="D2">
            <v>15500</v>
          </cell>
          <cell r="E2">
            <v>70000</v>
          </cell>
        </row>
        <row r="3">
          <cell r="A3">
            <v>70001</v>
          </cell>
          <cell r="B3" t="str">
            <v>Computer Hardware</v>
          </cell>
          <cell r="C3">
            <v>15001</v>
          </cell>
          <cell r="D3">
            <v>15501</v>
          </cell>
          <cell r="E3">
            <v>70001</v>
          </cell>
        </row>
        <row r="4">
          <cell r="A4">
            <v>70002</v>
          </cell>
          <cell r="B4" t="str">
            <v>Computer Software</v>
          </cell>
          <cell r="C4">
            <v>15002</v>
          </cell>
          <cell r="D4">
            <v>15502</v>
          </cell>
          <cell r="E4">
            <v>70002</v>
          </cell>
        </row>
        <row r="5">
          <cell r="A5">
            <v>70003</v>
          </cell>
          <cell r="B5" t="str">
            <v>Furniture &amp; Fixtures</v>
          </cell>
          <cell r="C5">
            <v>15003</v>
          </cell>
          <cell r="D5">
            <v>15503</v>
          </cell>
          <cell r="E5">
            <v>70003</v>
          </cell>
        </row>
        <row r="6">
          <cell r="A6">
            <v>57400</v>
          </cell>
          <cell r="B6" t="str">
            <v>Student Computers</v>
          </cell>
          <cell r="C6">
            <v>15004</v>
          </cell>
          <cell r="D6">
            <v>15504</v>
          </cell>
          <cell r="E6">
            <v>57400</v>
          </cell>
        </row>
        <row r="7">
          <cell r="A7">
            <v>70005</v>
          </cell>
          <cell r="B7" t="str">
            <v>Office Equipment</v>
          </cell>
          <cell r="C7">
            <v>15005</v>
          </cell>
          <cell r="D7">
            <v>15505</v>
          </cell>
          <cell r="E7">
            <v>70005</v>
          </cell>
        </row>
        <row r="8">
          <cell r="A8">
            <v>70006</v>
          </cell>
          <cell r="B8" t="str">
            <v>Cap Website Dev</v>
          </cell>
          <cell r="C8">
            <v>15006</v>
          </cell>
          <cell r="D8">
            <v>15506</v>
          </cell>
          <cell r="E8">
            <v>70006</v>
          </cell>
        </row>
        <row r="9">
          <cell r="A9">
            <v>57304</v>
          </cell>
          <cell r="B9" t="str">
            <v>Computer Shrinkage</v>
          </cell>
          <cell r="C9">
            <v>15008</v>
          </cell>
          <cell r="E9">
            <v>57304</v>
          </cell>
        </row>
        <row r="10">
          <cell r="B10" t="str">
            <v>Asset Clearing</v>
          </cell>
          <cell r="C10">
            <v>15099</v>
          </cell>
        </row>
        <row r="11">
          <cell r="A11">
            <v>59310</v>
          </cell>
          <cell r="B11" t="str">
            <v>Cap Labor - Curriculum</v>
          </cell>
          <cell r="C11">
            <v>16010</v>
          </cell>
          <cell r="D11">
            <v>16210</v>
          </cell>
          <cell r="E11">
            <v>59310</v>
          </cell>
          <cell r="F11">
            <v>16410</v>
          </cell>
        </row>
        <row r="12">
          <cell r="A12">
            <v>59302</v>
          </cell>
          <cell r="B12" t="str">
            <v>Cap Labor - Ext Software</v>
          </cell>
          <cell r="C12">
            <v>16512</v>
          </cell>
          <cell r="D12">
            <v>16902</v>
          </cell>
          <cell r="E12">
            <v>59302</v>
          </cell>
          <cell r="F12">
            <v>16712</v>
          </cell>
        </row>
        <row r="13">
          <cell r="B13" t="str">
            <v>Cap Labor - Int Software</v>
          </cell>
        </row>
        <row r="14">
          <cell r="A14">
            <v>57600</v>
          </cell>
          <cell r="B14" t="str">
            <v>Student  SW License amort</v>
          </cell>
          <cell r="C14">
            <v>15002</v>
          </cell>
          <cell r="D14">
            <v>15502</v>
          </cell>
          <cell r="E14">
            <v>57600</v>
          </cell>
        </row>
        <row r="15">
          <cell r="A15">
            <v>56812</v>
          </cell>
          <cell r="B15" t="str">
            <v>Overhead Variances</v>
          </cell>
          <cell r="D15">
            <v>15502</v>
          </cell>
          <cell r="E15">
            <v>56812</v>
          </cell>
        </row>
        <row r="16">
          <cell r="A16">
            <v>70100</v>
          </cell>
          <cell r="B16" t="str">
            <v>Intangible assets - depn</v>
          </cell>
          <cell r="C16">
            <v>18000</v>
          </cell>
          <cell r="D16">
            <v>18100</v>
          </cell>
          <cell r="E16">
            <v>70100</v>
          </cell>
        </row>
        <row r="17">
          <cell r="A17">
            <v>70007</v>
          </cell>
          <cell r="B17" t="str">
            <v>Cap SW Dev - amort</v>
          </cell>
          <cell r="C17">
            <v>16502</v>
          </cell>
          <cell r="D17">
            <v>16802</v>
          </cell>
          <cell r="E17">
            <v>70007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ttrib (2)"/>
      <sheetName val="attrib"/>
      <sheetName val="FY 98"/>
      <sheetName val="FY 99"/>
      <sheetName val="FY 00"/>
    </sheetNames>
    <sheetDataSet>
      <sheetData sheetId="0" refreshError="1"/>
      <sheetData sheetId="1" refreshError="1"/>
      <sheetData sheetId="2"/>
      <sheetData sheetId="3"/>
      <sheetData sheetId="4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DE Functional Budget"/>
      <sheetName val="School Staff"/>
      <sheetName val="Assumptions"/>
      <sheetName val="Enrollments"/>
      <sheetName val="MPS PanL PL"/>
      <sheetName val="Long Term Plan_041817"/>
      <sheetName val="5 Yr Forecast-May17"/>
      <sheetName val="Account Mapping"/>
      <sheetName val="MPS PL"/>
      <sheetName val="Upload Template"/>
      <sheetName val="MPS BS"/>
      <sheetName val="MPS CF"/>
    </sheetNames>
    <sheetDataSet>
      <sheetData sheetId="0"/>
      <sheetData sheetId="1"/>
      <sheetData sheetId="2">
        <row r="3">
          <cell r="C3">
            <v>0.03</v>
          </cell>
        </row>
        <row r="4">
          <cell r="C4">
            <v>0.02</v>
          </cell>
        </row>
        <row r="12">
          <cell r="C12">
            <v>0.03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sh Flow"/>
      <sheetName val="Budget Summary Overview"/>
      <sheetName val="DM FY17 Template"/>
      <sheetName val="CF-analysis "/>
      <sheetName val="Proposed FY17 Budget"/>
      <sheetName val="Five Year Forecast May 2016"/>
      <sheetName val="STAFFING"/>
      <sheetName val="data"/>
      <sheetName val="IS Detail"/>
      <sheetName val="Balance Sheet"/>
      <sheetName val="Data-BS"/>
      <sheetName val="Sheet2"/>
      <sheetName val="Grant-FTE"/>
      <sheetName val="Five Year Forecast"/>
      <sheetName val="Budget"/>
      <sheetName val="Loan Schedule"/>
      <sheetName val="Debt Statement"/>
    </sheetNames>
    <sheetDataSet>
      <sheetData sheetId="0"/>
      <sheetData sheetId="1"/>
      <sheetData sheetId="2"/>
      <sheetData sheetId="3"/>
      <sheetData sheetId="4">
        <row r="27">
          <cell r="G27">
            <v>2092205.5951923078</v>
          </cell>
        </row>
      </sheetData>
      <sheetData sheetId="5"/>
      <sheetData sheetId="6">
        <row r="52">
          <cell r="B52">
            <v>0.27439999999999998</v>
          </cell>
        </row>
        <row r="53">
          <cell r="B53">
            <v>0.14000000000000001</v>
          </cell>
        </row>
        <row r="54">
          <cell r="B54">
            <v>0.14000000000000001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rant-FTE DB"/>
      <sheetName val="Narrative DB"/>
      <sheetName val="PL Summary"/>
      <sheetName val="Grant Staffing"/>
      <sheetName val="Grant Tracker"/>
      <sheetName val="Instructional Staffing"/>
      <sheetName val="Operational Staffing"/>
      <sheetName val="Staffing Schedule"/>
      <sheetName val="Pansophic P&amp;L"/>
      <sheetName val="Other Exp - Personnel"/>
      <sheetName val="Other Exp - OpEx"/>
      <sheetName val="GRANT SCHEDULE"/>
      <sheetName val="REV 8.28.17 2%"/>
      <sheetName val="Staff Budget Upload 2%"/>
      <sheetName val="Sheet1"/>
      <sheetName val="PL"/>
      <sheetName val="STAR"/>
      <sheetName val="CPA Actuals by month"/>
      <sheetName val="Sep Fcst"/>
      <sheetName val="5 Yr Forecast-Oct16"/>
      <sheetName val="DM Template "/>
      <sheetName val="ODE Budget"/>
      <sheetName val="June 30.16 MTD"/>
      <sheetName val="Oct Actuals by month"/>
      <sheetName val="BS"/>
      <sheetName val="Oct Bal Sheet by Month"/>
      <sheetName val="CF"/>
      <sheetName val="BS-Sep Fcst"/>
      <sheetName val="CF-Sep Fcst"/>
      <sheetName val="Accel P&amp;L"/>
      <sheetName val="Variance Summary"/>
      <sheetName val="PL Data"/>
      <sheetName val="BS Data"/>
      <sheetName val="Bal Sheet by Month"/>
      <sheetName val="FY17 Revised Budget Data"/>
      <sheetName val="FY17 Budget Data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60">
          <cell r="A160" t="str">
            <v>---------------</v>
          </cell>
        </row>
        <row r="161">
          <cell r="A161" t="str">
            <v>Instruction</v>
          </cell>
        </row>
        <row r="162">
          <cell r="A162" t="str">
            <v>Supported Services</v>
          </cell>
        </row>
        <row r="163">
          <cell r="A163" t="str">
            <v>Professional Development</v>
          </cell>
        </row>
        <row r="164">
          <cell r="A164" t="str">
            <v>Supplies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23">
          <cell r="Z23">
            <v>830759.76029800007</v>
          </cell>
        </row>
      </sheetData>
      <sheetData sheetId="13" refreshError="1"/>
      <sheetData sheetId="14">
        <row r="26">
          <cell r="J26">
            <v>44500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ecast Notes"/>
    </sheetNames>
    <sheetDataSet>
      <sheetData sheetId="0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rig report"/>
      <sheetName val="formatted report"/>
      <sheetName val="lookup"/>
    </sheetNames>
    <sheetDataSet>
      <sheetData sheetId="0" refreshError="1"/>
      <sheetData sheetId="1" refreshError="1"/>
      <sheetData sheetId="2" refreshError="1">
        <row r="1">
          <cell r="A1" t="str">
            <v>P&amp;L</v>
          </cell>
          <cell r="C1" t="str">
            <v>Asset</v>
          </cell>
          <cell r="D1" t="str">
            <v>AD</v>
          </cell>
          <cell r="E1" t="str">
            <v>P&amp;L</v>
          </cell>
          <cell r="F1" t="str">
            <v>CIP</v>
          </cell>
        </row>
        <row r="2">
          <cell r="A2">
            <v>70000</v>
          </cell>
          <cell r="B2" t="str">
            <v>Leasehold Improvements</v>
          </cell>
          <cell r="C2">
            <v>15000</v>
          </cell>
          <cell r="D2">
            <v>15500</v>
          </cell>
          <cell r="E2">
            <v>70000</v>
          </cell>
        </row>
        <row r="3">
          <cell r="A3">
            <v>70001</v>
          </cell>
          <cell r="B3" t="str">
            <v>Computer Hardware</v>
          </cell>
          <cell r="C3">
            <v>15001</v>
          </cell>
          <cell r="D3">
            <v>15501</v>
          </cell>
          <cell r="E3">
            <v>70001</v>
          </cell>
        </row>
        <row r="4">
          <cell r="A4">
            <v>70002</v>
          </cell>
          <cell r="B4" t="str">
            <v>Computer Software</v>
          </cell>
          <cell r="C4">
            <v>15002</v>
          </cell>
          <cell r="D4">
            <v>15502</v>
          </cell>
          <cell r="E4">
            <v>70002</v>
          </cell>
        </row>
        <row r="5">
          <cell r="A5">
            <v>70003</v>
          </cell>
          <cell r="B5" t="str">
            <v>Furniture &amp; Fixtures</v>
          </cell>
          <cell r="C5">
            <v>15003</v>
          </cell>
          <cell r="D5">
            <v>15503</v>
          </cell>
          <cell r="E5">
            <v>70003</v>
          </cell>
        </row>
        <row r="6">
          <cell r="A6">
            <v>57400</v>
          </cell>
          <cell r="B6" t="str">
            <v>Student Computers</v>
          </cell>
          <cell r="C6">
            <v>15004</v>
          </cell>
          <cell r="D6">
            <v>15504</v>
          </cell>
          <cell r="E6">
            <v>57400</v>
          </cell>
        </row>
        <row r="7">
          <cell r="A7">
            <v>70005</v>
          </cell>
          <cell r="B7" t="str">
            <v>Office Equipment</v>
          </cell>
          <cell r="C7">
            <v>15005</v>
          </cell>
          <cell r="D7">
            <v>15505</v>
          </cell>
          <cell r="E7">
            <v>70005</v>
          </cell>
        </row>
        <row r="8">
          <cell r="A8">
            <v>70006</v>
          </cell>
          <cell r="B8" t="str">
            <v>Cap Website Dev</v>
          </cell>
          <cell r="C8">
            <v>15006</v>
          </cell>
          <cell r="D8">
            <v>15506</v>
          </cell>
          <cell r="E8">
            <v>70006</v>
          </cell>
        </row>
        <row r="9">
          <cell r="A9">
            <v>57304</v>
          </cell>
          <cell r="B9" t="str">
            <v>Computer Shrinkage</v>
          </cell>
          <cell r="C9">
            <v>15008</v>
          </cell>
          <cell r="E9">
            <v>57304</v>
          </cell>
        </row>
        <row r="10">
          <cell r="B10" t="str">
            <v>Asset Clearing</v>
          </cell>
          <cell r="C10">
            <v>15099</v>
          </cell>
        </row>
        <row r="11">
          <cell r="A11">
            <v>59310</v>
          </cell>
          <cell r="B11" t="str">
            <v>Cap Labor - Curriculum</v>
          </cell>
          <cell r="C11">
            <v>16010</v>
          </cell>
          <cell r="D11">
            <v>16210</v>
          </cell>
          <cell r="E11">
            <v>59310</v>
          </cell>
          <cell r="F11">
            <v>16410</v>
          </cell>
        </row>
        <row r="12">
          <cell r="A12">
            <v>59302</v>
          </cell>
          <cell r="B12" t="str">
            <v>Cap Labor - Ext Software</v>
          </cell>
          <cell r="C12">
            <v>16512</v>
          </cell>
          <cell r="D12">
            <v>16902</v>
          </cell>
          <cell r="E12">
            <v>59302</v>
          </cell>
          <cell r="F12">
            <v>16712</v>
          </cell>
        </row>
        <row r="13">
          <cell r="B13" t="str">
            <v>Cap Labor - Int Software</v>
          </cell>
        </row>
        <row r="14">
          <cell r="A14">
            <v>57600</v>
          </cell>
          <cell r="B14" t="str">
            <v>Student  SW License amort</v>
          </cell>
          <cell r="C14">
            <v>15002</v>
          </cell>
          <cell r="D14">
            <v>15502</v>
          </cell>
          <cell r="E14">
            <v>57600</v>
          </cell>
        </row>
        <row r="15">
          <cell r="A15">
            <v>56812</v>
          </cell>
          <cell r="B15" t="str">
            <v>Overhead Variances</v>
          </cell>
          <cell r="D15">
            <v>15502</v>
          </cell>
          <cell r="E15">
            <v>56812</v>
          </cell>
        </row>
        <row r="16">
          <cell r="A16">
            <v>70100</v>
          </cell>
          <cell r="B16" t="str">
            <v>Intangible assets - depn</v>
          </cell>
          <cell r="C16">
            <v>18000</v>
          </cell>
          <cell r="D16">
            <v>18100</v>
          </cell>
          <cell r="E16">
            <v>70100</v>
          </cell>
        </row>
        <row r="17">
          <cell r="A17">
            <v>70007</v>
          </cell>
          <cell r="B17" t="str">
            <v>Cap SW Dev - amort</v>
          </cell>
          <cell r="C17">
            <v>16502</v>
          </cell>
          <cell r="D17">
            <v>16802</v>
          </cell>
          <cell r="E17">
            <v>70007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con Summary (T1)"/>
      <sheetName val="FA Rollfwd (T2)"/>
      <sheetName val="FA-GL Var Analysis (T3)"/>
      <sheetName val="Cost Summary (T4)"/>
      <sheetName val="Reserve Summary (T5)"/>
    </sheetNames>
    <sheetDataSet>
      <sheetData sheetId="0">
        <row r="3">
          <cell r="B3" t="str">
            <v>12.10</v>
          </cell>
        </row>
      </sheetData>
      <sheetData sheetId="1"/>
      <sheetData sheetId="2">
        <row r="9">
          <cell r="G9" t="str">
            <v>0192CA.CAD0910 KCDL- Purch Acct- Classroom equip</v>
          </cell>
        </row>
      </sheetData>
      <sheetData sheetId="3">
        <row r="8">
          <cell r="B8">
            <v>1506</v>
          </cell>
          <cell r="C8">
            <v>300000</v>
          </cell>
          <cell r="G8">
            <v>0</v>
          </cell>
          <cell r="H8">
            <v>0</v>
          </cell>
          <cell r="I8">
            <v>0</v>
          </cell>
          <cell r="K8">
            <v>-50454.16</v>
          </cell>
        </row>
        <row r="9">
          <cell r="B9">
            <v>1506</v>
          </cell>
          <cell r="C9">
            <v>300000</v>
          </cell>
          <cell r="G9">
            <v>0</v>
          </cell>
          <cell r="H9">
            <v>0</v>
          </cell>
          <cell r="I9">
            <v>0</v>
          </cell>
          <cell r="K9">
            <v>281200.17</v>
          </cell>
        </row>
        <row r="10">
          <cell r="B10">
            <v>1506</v>
          </cell>
          <cell r="C10">
            <v>300000</v>
          </cell>
          <cell r="G10">
            <v>0</v>
          </cell>
          <cell r="H10">
            <v>0</v>
          </cell>
          <cell r="I10">
            <v>0</v>
          </cell>
          <cell r="K10">
            <v>269859.34000000003</v>
          </cell>
        </row>
        <row r="11">
          <cell r="B11">
            <v>1506</v>
          </cell>
          <cell r="C11">
            <v>300000</v>
          </cell>
          <cell r="G11">
            <v>0</v>
          </cell>
          <cell r="H11">
            <v>0</v>
          </cell>
          <cell r="I11">
            <v>0</v>
          </cell>
          <cell r="K11">
            <v>1537.04</v>
          </cell>
        </row>
        <row r="12">
          <cell r="B12">
            <v>1507</v>
          </cell>
          <cell r="C12">
            <v>300000</v>
          </cell>
          <cell r="G12">
            <v>0</v>
          </cell>
          <cell r="H12">
            <v>0</v>
          </cell>
          <cell r="I12">
            <v>0</v>
          </cell>
          <cell r="K12">
            <v>35085.21</v>
          </cell>
        </row>
        <row r="13">
          <cell r="B13">
            <v>1507</v>
          </cell>
          <cell r="C13">
            <v>300000</v>
          </cell>
          <cell r="G13">
            <v>0</v>
          </cell>
          <cell r="H13">
            <v>17145</v>
          </cell>
          <cell r="I13">
            <v>0</v>
          </cell>
          <cell r="K13">
            <v>3975737.16</v>
          </cell>
        </row>
        <row r="14">
          <cell r="B14">
            <v>1507</v>
          </cell>
          <cell r="C14">
            <v>300000</v>
          </cell>
          <cell r="G14">
            <v>0</v>
          </cell>
          <cell r="H14">
            <v>0</v>
          </cell>
          <cell r="I14">
            <v>0</v>
          </cell>
          <cell r="K14">
            <v>806741.34</v>
          </cell>
        </row>
        <row r="15">
          <cell r="B15">
            <v>1507</v>
          </cell>
          <cell r="C15">
            <v>300000</v>
          </cell>
          <cell r="G15">
            <v>0</v>
          </cell>
          <cell r="H15">
            <v>0</v>
          </cell>
          <cell r="I15">
            <v>0</v>
          </cell>
          <cell r="K15">
            <v>8928.89</v>
          </cell>
        </row>
        <row r="16">
          <cell r="B16">
            <v>1507</v>
          </cell>
          <cell r="C16">
            <v>300000</v>
          </cell>
          <cell r="G16">
            <v>0</v>
          </cell>
          <cell r="H16">
            <v>0</v>
          </cell>
          <cell r="I16">
            <v>0</v>
          </cell>
          <cell r="K16">
            <v>145757.07999999999</v>
          </cell>
        </row>
        <row r="17">
          <cell r="B17">
            <v>1515</v>
          </cell>
          <cell r="C17">
            <v>300000</v>
          </cell>
          <cell r="F17">
            <v>7016.28</v>
          </cell>
          <cell r="G17">
            <v>0</v>
          </cell>
          <cell r="H17">
            <v>0</v>
          </cell>
          <cell r="I17">
            <v>0</v>
          </cell>
          <cell r="K17">
            <v>0</v>
          </cell>
        </row>
        <row r="18">
          <cell r="B18">
            <v>1515</v>
          </cell>
          <cell r="C18">
            <v>300000</v>
          </cell>
          <cell r="G18">
            <v>0</v>
          </cell>
          <cell r="H18">
            <v>0</v>
          </cell>
          <cell r="I18">
            <v>0</v>
          </cell>
          <cell r="K18">
            <v>25990.63</v>
          </cell>
        </row>
        <row r="19">
          <cell r="B19">
            <v>1515</v>
          </cell>
          <cell r="C19">
            <v>300000</v>
          </cell>
          <cell r="G19">
            <v>0</v>
          </cell>
          <cell r="H19">
            <v>0</v>
          </cell>
          <cell r="I19">
            <v>0</v>
          </cell>
          <cell r="K19">
            <v>95832.86</v>
          </cell>
        </row>
        <row r="20">
          <cell r="B20">
            <v>1515</v>
          </cell>
          <cell r="C20">
            <v>300000</v>
          </cell>
          <cell r="G20">
            <v>0</v>
          </cell>
          <cell r="H20">
            <v>0</v>
          </cell>
          <cell r="I20">
            <v>0</v>
          </cell>
          <cell r="K20">
            <v>1837.97</v>
          </cell>
        </row>
        <row r="21">
          <cell r="B21">
            <v>1515</v>
          </cell>
          <cell r="C21">
            <v>300000</v>
          </cell>
          <cell r="G21">
            <v>0</v>
          </cell>
          <cell r="H21">
            <v>0</v>
          </cell>
          <cell r="I21">
            <v>0</v>
          </cell>
          <cell r="K21">
            <v>33.020000000000003</v>
          </cell>
        </row>
        <row r="22">
          <cell r="B22">
            <v>1520</v>
          </cell>
          <cell r="C22">
            <v>300000</v>
          </cell>
          <cell r="G22">
            <v>0</v>
          </cell>
          <cell r="H22">
            <v>0</v>
          </cell>
          <cell r="I22">
            <v>0</v>
          </cell>
          <cell r="K22">
            <v>215246.78</v>
          </cell>
        </row>
        <row r="23">
          <cell r="B23">
            <v>1520</v>
          </cell>
          <cell r="C23">
            <v>300000</v>
          </cell>
          <cell r="G23">
            <v>0</v>
          </cell>
          <cell r="H23">
            <v>0</v>
          </cell>
          <cell r="I23">
            <v>0</v>
          </cell>
          <cell r="K23">
            <v>3018647.03</v>
          </cell>
        </row>
        <row r="24">
          <cell r="B24">
            <v>1520</v>
          </cell>
          <cell r="C24">
            <v>300000</v>
          </cell>
          <cell r="G24">
            <v>0</v>
          </cell>
          <cell r="H24">
            <v>0</v>
          </cell>
          <cell r="I24">
            <v>0</v>
          </cell>
          <cell r="K24">
            <v>5200</v>
          </cell>
        </row>
        <row r="25">
          <cell r="B25">
            <v>1520</v>
          </cell>
          <cell r="C25">
            <v>300000</v>
          </cell>
          <cell r="G25">
            <v>0</v>
          </cell>
          <cell r="H25">
            <v>0</v>
          </cell>
          <cell r="I25">
            <v>0</v>
          </cell>
          <cell r="K25">
            <v>2601446.38</v>
          </cell>
        </row>
        <row r="26">
          <cell r="B26">
            <v>1520</v>
          </cell>
          <cell r="C26">
            <v>300000</v>
          </cell>
          <cell r="G26">
            <v>0</v>
          </cell>
          <cell r="H26">
            <v>0</v>
          </cell>
          <cell r="I26">
            <v>0</v>
          </cell>
          <cell r="K26">
            <v>1488875.62</v>
          </cell>
        </row>
        <row r="27">
          <cell r="B27">
            <v>1520</v>
          </cell>
          <cell r="C27">
            <v>300000</v>
          </cell>
          <cell r="G27">
            <v>0</v>
          </cell>
          <cell r="H27">
            <v>0</v>
          </cell>
          <cell r="I27">
            <v>0</v>
          </cell>
          <cell r="K27">
            <v>497686.93</v>
          </cell>
        </row>
        <row r="28">
          <cell r="B28">
            <v>1522</v>
          </cell>
          <cell r="C28">
            <v>300000</v>
          </cell>
          <cell r="F28">
            <v>324.32</v>
          </cell>
          <cell r="G28">
            <v>0</v>
          </cell>
          <cell r="H28">
            <v>0</v>
          </cell>
          <cell r="I28">
            <v>0</v>
          </cell>
          <cell r="K28">
            <v>0</v>
          </cell>
        </row>
        <row r="29">
          <cell r="B29">
            <v>1522</v>
          </cell>
          <cell r="C29">
            <v>300000</v>
          </cell>
          <cell r="F29">
            <v>932.1</v>
          </cell>
          <cell r="G29">
            <v>0</v>
          </cell>
          <cell r="H29">
            <v>0</v>
          </cell>
          <cell r="I29">
            <v>0</v>
          </cell>
          <cell r="K29">
            <v>994.04</v>
          </cell>
        </row>
        <row r="30">
          <cell r="B30">
            <v>1522</v>
          </cell>
          <cell r="C30">
            <v>300000</v>
          </cell>
          <cell r="G30">
            <v>0</v>
          </cell>
          <cell r="H30">
            <v>0</v>
          </cell>
          <cell r="I30">
            <v>0</v>
          </cell>
          <cell r="K30">
            <v>611.04</v>
          </cell>
        </row>
        <row r="31">
          <cell r="B31">
            <v>1522</v>
          </cell>
          <cell r="C31">
            <v>300000</v>
          </cell>
          <cell r="G31">
            <v>0</v>
          </cell>
          <cell r="H31">
            <v>0</v>
          </cell>
          <cell r="I31">
            <v>0</v>
          </cell>
          <cell r="K31">
            <v>611.04</v>
          </cell>
        </row>
        <row r="32">
          <cell r="B32">
            <v>1522</v>
          </cell>
          <cell r="C32">
            <v>300000</v>
          </cell>
          <cell r="F32">
            <v>655.82</v>
          </cell>
          <cell r="G32">
            <v>0</v>
          </cell>
          <cell r="H32">
            <v>0</v>
          </cell>
          <cell r="I32">
            <v>0</v>
          </cell>
          <cell r="K32">
            <v>611.04</v>
          </cell>
        </row>
        <row r="33">
          <cell r="B33">
            <v>1522</v>
          </cell>
          <cell r="C33">
            <v>300000</v>
          </cell>
          <cell r="F33">
            <v>313.36</v>
          </cell>
          <cell r="G33">
            <v>0</v>
          </cell>
          <cell r="H33">
            <v>0</v>
          </cell>
          <cell r="I33">
            <v>0</v>
          </cell>
          <cell r="K33">
            <v>2341.67</v>
          </cell>
        </row>
        <row r="34">
          <cell r="B34">
            <v>1522</v>
          </cell>
          <cell r="C34">
            <v>300000</v>
          </cell>
          <cell r="F34">
            <v>324.32</v>
          </cell>
          <cell r="G34">
            <v>0</v>
          </cell>
          <cell r="H34">
            <v>0</v>
          </cell>
          <cell r="I34">
            <v>0</v>
          </cell>
          <cell r="K34">
            <v>0</v>
          </cell>
        </row>
        <row r="35">
          <cell r="B35">
            <v>1522</v>
          </cell>
          <cell r="C35">
            <v>300000</v>
          </cell>
          <cell r="F35">
            <v>109.32</v>
          </cell>
          <cell r="G35">
            <v>0</v>
          </cell>
          <cell r="H35">
            <v>0</v>
          </cell>
          <cell r="I35">
            <v>0</v>
          </cell>
          <cell r="K35">
            <v>0</v>
          </cell>
        </row>
        <row r="36">
          <cell r="B36">
            <v>1522</v>
          </cell>
          <cell r="C36">
            <v>300000</v>
          </cell>
          <cell r="F36">
            <v>108.06</v>
          </cell>
          <cell r="G36">
            <v>0</v>
          </cell>
          <cell r="H36">
            <v>0</v>
          </cell>
          <cell r="I36">
            <v>0</v>
          </cell>
          <cell r="K36">
            <v>0</v>
          </cell>
        </row>
        <row r="37">
          <cell r="B37">
            <v>1522</v>
          </cell>
          <cell r="C37">
            <v>300000</v>
          </cell>
          <cell r="G37">
            <v>0</v>
          </cell>
          <cell r="H37">
            <v>0</v>
          </cell>
          <cell r="I37">
            <v>0</v>
          </cell>
          <cell r="K37">
            <v>536.69000000000005</v>
          </cell>
        </row>
        <row r="38">
          <cell r="B38">
            <v>1522</v>
          </cell>
          <cell r="C38">
            <v>300000</v>
          </cell>
          <cell r="F38">
            <v>616.44000000000005</v>
          </cell>
          <cell r="G38">
            <v>0</v>
          </cell>
          <cell r="H38">
            <v>0</v>
          </cell>
          <cell r="I38">
            <v>0</v>
          </cell>
          <cell r="K38">
            <v>0</v>
          </cell>
        </row>
        <row r="39">
          <cell r="B39">
            <v>1522</v>
          </cell>
          <cell r="C39">
            <v>300000</v>
          </cell>
          <cell r="F39">
            <v>3750.35</v>
          </cell>
          <cell r="G39">
            <v>0</v>
          </cell>
          <cell r="H39">
            <v>0</v>
          </cell>
          <cell r="I39">
            <v>0</v>
          </cell>
          <cell r="K39">
            <v>6823.59</v>
          </cell>
        </row>
        <row r="40">
          <cell r="B40">
            <v>1522</v>
          </cell>
          <cell r="C40">
            <v>300000</v>
          </cell>
          <cell r="G40">
            <v>0</v>
          </cell>
          <cell r="H40">
            <v>0</v>
          </cell>
          <cell r="I40">
            <v>0</v>
          </cell>
          <cell r="K40">
            <v>2108.6</v>
          </cell>
        </row>
        <row r="41">
          <cell r="B41">
            <v>1522</v>
          </cell>
          <cell r="C41">
            <v>300000</v>
          </cell>
          <cell r="G41">
            <v>0</v>
          </cell>
          <cell r="H41">
            <v>-1168.69</v>
          </cell>
          <cell r="I41">
            <v>0</v>
          </cell>
          <cell r="K41">
            <v>-831537</v>
          </cell>
        </row>
        <row r="42">
          <cell r="B42">
            <v>1522</v>
          </cell>
          <cell r="C42">
            <v>300000</v>
          </cell>
          <cell r="F42">
            <v>1817.44</v>
          </cell>
          <cell r="G42">
            <v>0</v>
          </cell>
          <cell r="H42">
            <v>1024232.56</v>
          </cell>
          <cell r="I42">
            <v>0</v>
          </cell>
          <cell r="K42">
            <v>1509964.69</v>
          </cell>
        </row>
        <row r="43">
          <cell r="B43">
            <v>1522</v>
          </cell>
          <cell r="C43">
            <v>300000</v>
          </cell>
          <cell r="F43">
            <v>317.62</v>
          </cell>
          <cell r="G43">
            <v>0</v>
          </cell>
          <cell r="H43">
            <v>0</v>
          </cell>
          <cell r="I43">
            <v>0</v>
          </cell>
          <cell r="K43">
            <v>0</v>
          </cell>
        </row>
        <row r="44">
          <cell r="B44">
            <v>1522</v>
          </cell>
          <cell r="C44">
            <v>300000</v>
          </cell>
          <cell r="F44">
            <v>623.05999999999995</v>
          </cell>
          <cell r="G44">
            <v>0</v>
          </cell>
          <cell r="H44">
            <v>0</v>
          </cell>
          <cell r="I44">
            <v>0</v>
          </cell>
          <cell r="K44">
            <v>518.58000000000004</v>
          </cell>
        </row>
        <row r="45">
          <cell r="B45">
            <v>1522</v>
          </cell>
          <cell r="C45">
            <v>300000</v>
          </cell>
          <cell r="F45">
            <v>626.83000000000004</v>
          </cell>
          <cell r="G45">
            <v>0</v>
          </cell>
          <cell r="H45">
            <v>0</v>
          </cell>
          <cell r="I45">
            <v>0</v>
          </cell>
          <cell r="K45">
            <v>0</v>
          </cell>
        </row>
        <row r="46">
          <cell r="B46">
            <v>1522</v>
          </cell>
          <cell r="C46">
            <v>300000</v>
          </cell>
          <cell r="F46">
            <v>1552.53</v>
          </cell>
          <cell r="G46">
            <v>0</v>
          </cell>
          <cell r="H46">
            <v>0</v>
          </cell>
          <cell r="I46">
            <v>0</v>
          </cell>
          <cell r="K46">
            <v>2066.09</v>
          </cell>
        </row>
        <row r="47">
          <cell r="B47">
            <v>1522</v>
          </cell>
          <cell r="C47">
            <v>300000</v>
          </cell>
          <cell r="F47">
            <v>1912.18</v>
          </cell>
          <cell r="G47">
            <v>0</v>
          </cell>
          <cell r="H47">
            <v>0</v>
          </cell>
          <cell r="I47">
            <v>0</v>
          </cell>
          <cell r="K47">
            <v>1035.02</v>
          </cell>
        </row>
        <row r="48">
          <cell r="B48">
            <v>1522</v>
          </cell>
          <cell r="C48">
            <v>300000</v>
          </cell>
          <cell r="G48">
            <v>0</v>
          </cell>
          <cell r="H48">
            <v>0</v>
          </cell>
          <cell r="I48">
            <v>0</v>
          </cell>
          <cell r="K48">
            <v>1036.0899999999999</v>
          </cell>
        </row>
        <row r="49">
          <cell r="B49">
            <v>1522</v>
          </cell>
          <cell r="C49">
            <v>300000</v>
          </cell>
          <cell r="F49">
            <v>826.52</v>
          </cell>
          <cell r="G49">
            <v>0</v>
          </cell>
          <cell r="H49">
            <v>0</v>
          </cell>
          <cell r="I49">
            <v>0</v>
          </cell>
          <cell r="K49">
            <v>169953.99</v>
          </cell>
        </row>
        <row r="50">
          <cell r="B50">
            <v>1522</v>
          </cell>
          <cell r="C50">
            <v>300000</v>
          </cell>
          <cell r="F50">
            <v>3011.49</v>
          </cell>
          <cell r="G50">
            <v>0</v>
          </cell>
          <cell r="H50">
            <v>0</v>
          </cell>
          <cell r="I50">
            <v>0</v>
          </cell>
          <cell r="K50">
            <v>1676853.38</v>
          </cell>
        </row>
        <row r="51">
          <cell r="B51">
            <v>1522</v>
          </cell>
          <cell r="C51">
            <v>300000</v>
          </cell>
          <cell r="G51">
            <v>0</v>
          </cell>
          <cell r="H51">
            <v>0</v>
          </cell>
          <cell r="I51">
            <v>0</v>
          </cell>
          <cell r="K51">
            <v>611.03</v>
          </cell>
        </row>
        <row r="52">
          <cell r="B52">
            <v>1522</v>
          </cell>
          <cell r="C52">
            <v>300000</v>
          </cell>
          <cell r="G52">
            <v>0</v>
          </cell>
          <cell r="H52">
            <v>0</v>
          </cell>
          <cell r="I52">
            <v>0</v>
          </cell>
          <cell r="K52">
            <v>21334.97</v>
          </cell>
        </row>
        <row r="53">
          <cell r="B53">
            <v>1522</v>
          </cell>
          <cell r="C53">
            <v>300000</v>
          </cell>
          <cell r="G53">
            <v>0</v>
          </cell>
          <cell r="H53">
            <v>80.599999999999994</v>
          </cell>
          <cell r="I53">
            <v>0</v>
          </cell>
          <cell r="K53">
            <v>59368.12</v>
          </cell>
        </row>
        <row r="54">
          <cell r="B54">
            <v>1523</v>
          </cell>
          <cell r="C54">
            <v>300000</v>
          </cell>
          <cell r="G54">
            <v>0</v>
          </cell>
          <cell r="H54">
            <v>0</v>
          </cell>
          <cell r="I54">
            <v>0</v>
          </cell>
          <cell r="K54">
            <v>501132.6</v>
          </cell>
        </row>
        <row r="55">
          <cell r="B55">
            <v>1523</v>
          </cell>
          <cell r="C55">
            <v>300000</v>
          </cell>
          <cell r="G55">
            <v>0</v>
          </cell>
          <cell r="H55">
            <v>0</v>
          </cell>
          <cell r="I55">
            <v>0</v>
          </cell>
          <cell r="K55">
            <v>136103.67000000001</v>
          </cell>
        </row>
        <row r="56">
          <cell r="B56">
            <v>1523</v>
          </cell>
          <cell r="C56">
            <v>300000</v>
          </cell>
          <cell r="G56">
            <v>0</v>
          </cell>
          <cell r="H56">
            <v>0</v>
          </cell>
          <cell r="I56">
            <v>0</v>
          </cell>
          <cell r="K56">
            <v>105333.17</v>
          </cell>
        </row>
        <row r="57">
          <cell r="B57">
            <v>1523</v>
          </cell>
          <cell r="C57">
            <v>300000</v>
          </cell>
          <cell r="G57">
            <v>0</v>
          </cell>
          <cell r="H57">
            <v>0</v>
          </cell>
          <cell r="I57">
            <v>0</v>
          </cell>
          <cell r="K57">
            <v>90214.31</v>
          </cell>
        </row>
        <row r="58">
          <cell r="B58">
            <v>1523</v>
          </cell>
          <cell r="C58">
            <v>300000</v>
          </cell>
          <cell r="G58">
            <v>0</v>
          </cell>
          <cell r="H58">
            <v>0</v>
          </cell>
          <cell r="I58">
            <v>0</v>
          </cell>
          <cell r="K58">
            <v>95950.48</v>
          </cell>
        </row>
        <row r="59">
          <cell r="B59">
            <v>1523</v>
          </cell>
          <cell r="C59">
            <v>300000</v>
          </cell>
          <cell r="G59">
            <v>0</v>
          </cell>
          <cell r="H59">
            <v>0</v>
          </cell>
          <cell r="I59">
            <v>0</v>
          </cell>
          <cell r="K59">
            <v>257084.71</v>
          </cell>
        </row>
        <row r="60">
          <cell r="B60">
            <v>1523</v>
          </cell>
          <cell r="C60">
            <v>300000</v>
          </cell>
          <cell r="G60">
            <v>0</v>
          </cell>
          <cell r="H60">
            <v>0</v>
          </cell>
          <cell r="I60">
            <v>0</v>
          </cell>
          <cell r="K60">
            <v>411439.83</v>
          </cell>
        </row>
        <row r="61">
          <cell r="B61">
            <v>1523</v>
          </cell>
          <cell r="C61">
            <v>300000</v>
          </cell>
          <cell r="G61">
            <v>0</v>
          </cell>
          <cell r="H61">
            <v>0</v>
          </cell>
          <cell r="I61">
            <v>0</v>
          </cell>
          <cell r="K61">
            <v>4171.76</v>
          </cell>
        </row>
        <row r="62">
          <cell r="B62">
            <v>1523</v>
          </cell>
          <cell r="C62">
            <v>300000</v>
          </cell>
          <cell r="G62">
            <v>0</v>
          </cell>
          <cell r="H62">
            <v>0</v>
          </cell>
          <cell r="I62">
            <v>0</v>
          </cell>
          <cell r="K62">
            <v>521.47</v>
          </cell>
        </row>
        <row r="63">
          <cell r="B63">
            <v>1530</v>
          </cell>
          <cell r="C63">
            <v>300000</v>
          </cell>
          <cell r="G63">
            <v>0</v>
          </cell>
          <cell r="H63">
            <v>0</v>
          </cell>
          <cell r="I63">
            <v>0</v>
          </cell>
          <cell r="K63">
            <v>154700.34</v>
          </cell>
        </row>
        <row r="64">
          <cell r="B64">
            <v>1530</v>
          </cell>
          <cell r="C64">
            <v>300000</v>
          </cell>
          <cell r="G64">
            <v>0</v>
          </cell>
          <cell r="H64">
            <v>0</v>
          </cell>
          <cell r="I64">
            <v>0</v>
          </cell>
          <cell r="K64">
            <v>-80645.67</v>
          </cell>
        </row>
        <row r="65">
          <cell r="B65">
            <v>1530</v>
          </cell>
          <cell r="C65">
            <v>300000</v>
          </cell>
          <cell r="G65">
            <v>0</v>
          </cell>
          <cell r="H65">
            <v>0</v>
          </cell>
          <cell r="I65">
            <v>0</v>
          </cell>
          <cell r="K65">
            <v>191416.22</v>
          </cell>
        </row>
        <row r="66">
          <cell r="B66">
            <v>1530</v>
          </cell>
          <cell r="C66">
            <v>300000</v>
          </cell>
          <cell r="G66">
            <v>0</v>
          </cell>
          <cell r="H66">
            <v>0</v>
          </cell>
          <cell r="I66">
            <v>0</v>
          </cell>
          <cell r="K66">
            <v>23280.31</v>
          </cell>
        </row>
        <row r="67">
          <cell r="B67">
            <v>1530</v>
          </cell>
          <cell r="C67">
            <v>300000</v>
          </cell>
          <cell r="G67">
            <v>0</v>
          </cell>
          <cell r="H67">
            <v>0</v>
          </cell>
          <cell r="I67">
            <v>0</v>
          </cell>
          <cell r="K67">
            <v>5176.2</v>
          </cell>
        </row>
        <row r="68">
          <cell r="B68">
            <v>1635</v>
          </cell>
          <cell r="C68">
            <v>300000</v>
          </cell>
          <cell r="G68">
            <v>0</v>
          </cell>
          <cell r="H68">
            <v>0</v>
          </cell>
          <cell r="I68">
            <v>0</v>
          </cell>
          <cell r="K68">
            <v>1053274.1399999999</v>
          </cell>
        </row>
        <row r="69">
          <cell r="B69">
            <v>1635</v>
          </cell>
          <cell r="C69">
            <v>300000</v>
          </cell>
          <cell r="F69">
            <v>175644.93</v>
          </cell>
          <cell r="G69">
            <v>0</v>
          </cell>
          <cell r="H69">
            <v>0</v>
          </cell>
          <cell r="I69">
            <v>0</v>
          </cell>
          <cell r="K69">
            <v>0</v>
          </cell>
        </row>
        <row r="70">
          <cell r="B70">
            <v>1635</v>
          </cell>
          <cell r="C70">
            <v>300000</v>
          </cell>
          <cell r="G70">
            <v>0</v>
          </cell>
          <cell r="H70">
            <v>0</v>
          </cell>
          <cell r="I70">
            <v>0</v>
          </cell>
          <cell r="K70">
            <v>347458.75</v>
          </cell>
        </row>
        <row r="71">
          <cell r="B71">
            <v>1635</v>
          </cell>
          <cell r="C71">
            <v>300000</v>
          </cell>
          <cell r="G71">
            <v>0</v>
          </cell>
          <cell r="H71">
            <v>0</v>
          </cell>
          <cell r="I71">
            <v>0</v>
          </cell>
          <cell r="K71">
            <v>102138.52</v>
          </cell>
        </row>
      </sheetData>
      <sheetData sheetId="4">
        <row r="8">
          <cell r="B8">
            <v>1556</v>
          </cell>
          <cell r="C8">
            <v>300000</v>
          </cell>
          <cell r="K8">
            <v>-50454.16</v>
          </cell>
        </row>
        <row r="9">
          <cell r="B9">
            <v>1556</v>
          </cell>
          <cell r="C9">
            <v>300000</v>
          </cell>
          <cell r="G9">
            <v>8456.85</v>
          </cell>
          <cell r="K9">
            <v>141224.74</v>
          </cell>
        </row>
        <row r="10">
          <cell r="B10">
            <v>1556</v>
          </cell>
          <cell r="C10">
            <v>300000</v>
          </cell>
          <cell r="G10">
            <v>12930.8</v>
          </cell>
          <cell r="K10">
            <v>113691.9</v>
          </cell>
        </row>
        <row r="11">
          <cell r="B11">
            <v>1556</v>
          </cell>
          <cell r="C11">
            <v>300000</v>
          </cell>
          <cell r="K11">
            <v>1537.04</v>
          </cell>
        </row>
        <row r="12">
          <cell r="B12">
            <v>1557</v>
          </cell>
          <cell r="C12">
            <v>300000</v>
          </cell>
          <cell r="G12">
            <v>5116.6000000000004</v>
          </cell>
          <cell r="K12">
            <v>28263.11</v>
          </cell>
        </row>
        <row r="13">
          <cell r="B13">
            <v>1557</v>
          </cell>
          <cell r="C13">
            <v>300000</v>
          </cell>
          <cell r="G13">
            <v>377466.42</v>
          </cell>
          <cell r="I13">
            <v>4071.94</v>
          </cell>
          <cell r="K13">
            <v>1678993.46</v>
          </cell>
        </row>
        <row r="14">
          <cell r="B14">
            <v>1557</v>
          </cell>
          <cell r="C14">
            <v>300000</v>
          </cell>
          <cell r="G14">
            <v>39602.82</v>
          </cell>
          <cell r="K14">
            <v>637295.72</v>
          </cell>
        </row>
        <row r="15">
          <cell r="B15">
            <v>1557</v>
          </cell>
          <cell r="C15">
            <v>300000</v>
          </cell>
          <cell r="G15">
            <v>781.25</v>
          </cell>
          <cell r="K15">
            <v>7291.84</v>
          </cell>
        </row>
        <row r="16">
          <cell r="B16">
            <v>1557</v>
          </cell>
          <cell r="C16">
            <v>300000</v>
          </cell>
          <cell r="G16">
            <v>20244.04</v>
          </cell>
          <cell r="K16">
            <v>125513.04</v>
          </cell>
        </row>
        <row r="17">
          <cell r="B17">
            <v>1565</v>
          </cell>
          <cell r="C17">
            <v>300000</v>
          </cell>
          <cell r="G17">
            <v>467.72</v>
          </cell>
        </row>
        <row r="18">
          <cell r="B18">
            <v>1565</v>
          </cell>
          <cell r="C18">
            <v>300000</v>
          </cell>
          <cell r="G18">
            <v>931.45</v>
          </cell>
          <cell r="K18">
            <v>11804.12</v>
          </cell>
        </row>
        <row r="19">
          <cell r="B19">
            <v>1565</v>
          </cell>
          <cell r="C19">
            <v>300000</v>
          </cell>
          <cell r="G19">
            <v>4192.7</v>
          </cell>
          <cell r="K19">
            <v>23958.22</v>
          </cell>
        </row>
        <row r="20">
          <cell r="B20">
            <v>1565</v>
          </cell>
          <cell r="C20">
            <v>300000</v>
          </cell>
          <cell r="G20">
            <v>86.67</v>
          </cell>
          <cell r="K20">
            <v>957.64</v>
          </cell>
        </row>
        <row r="21">
          <cell r="B21">
            <v>1565</v>
          </cell>
          <cell r="C21">
            <v>300000</v>
          </cell>
          <cell r="K21">
            <v>33.020000000000003</v>
          </cell>
        </row>
        <row r="22">
          <cell r="B22">
            <v>1570</v>
          </cell>
          <cell r="C22">
            <v>300000</v>
          </cell>
          <cell r="G22">
            <v>18834.11</v>
          </cell>
          <cell r="K22">
            <v>25112.15</v>
          </cell>
        </row>
        <row r="23">
          <cell r="B23">
            <v>1570</v>
          </cell>
          <cell r="C23">
            <v>300000</v>
          </cell>
          <cell r="G23">
            <v>263680.59999999998</v>
          </cell>
          <cell r="K23">
            <v>1061535.56</v>
          </cell>
        </row>
        <row r="24">
          <cell r="B24">
            <v>1570</v>
          </cell>
          <cell r="C24">
            <v>300000</v>
          </cell>
          <cell r="G24">
            <v>455.02</v>
          </cell>
          <cell r="K24">
            <v>866.68</v>
          </cell>
        </row>
        <row r="25">
          <cell r="B25">
            <v>1570</v>
          </cell>
          <cell r="C25">
            <v>300000</v>
          </cell>
          <cell r="G25">
            <v>226967.09</v>
          </cell>
          <cell r="K25">
            <v>872041.43</v>
          </cell>
        </row>
        <row r="26">
          <cell r="B26">
            <v>1570</v>
          </cell>
          <cell r="C26">
            <v>300000</v>
          </cell>
          <cell r="G26">
            <v>130145.31</v>
          </cell>
          <cell r="K26">
            <v>734701.03</v>
          </cell>
        </row>
        <row r="27">
          <cell r="B27">
            <v>1570</v>
          </cell>
          <cell r="C27">
            <v>300000</v>
          </cell>
          <cell r="G27">
            <v>43547.59</v>
          </cell>
          <cell r="K27">
            <v>234994.68</v>
          </cell>
        </row>
        <row r="28">
          <cell r="B28">
            <v>1572</v>
          </cell>
          <cell r="C28">
            <v>300000</v>
          </cell>
          <cell r="G28">
            <v>43.78</v>
          </cell>
        </row>
        <row r="29">
          <cell r="B29">
            <v>1572</v>
          </cell>
          <cell r="C29">
            <v>300000</v>
          </cell>
          <cell r="G29">
            <v>217.76</v>
          </cell>
          <cell r="K29">
            <v>82.16</v>
          </cell>
        </row>
        <row r="30">
          <cell r="B30">
            <v>1572</v>
          </cell>
          <cell r="C30">
            <v>300000</v>
          </cell>
          <cell r="G30">
            <v>53.44</v>
          </cell>
          <cell r="K30">
            <v>274.93</v>
          </cell>
        </row>
        <row r="31">
          <cell r="B31">
            <v>1572</v>
          </cell>
          <cell r="C31">
            <v>300000</v>
          </cell>
          <cell r="G31">
            <v>53.44</v>
          </cell>
          <cell r="K31">
            <v>244.38</v>
          </cell>
        </row>
        <row r="32">
          <cell r="B32">
            <v>1572</v>
          </cell>
          <cell r="C32">
            <v>300000</v>
          </cell>
          <cell r="G32">
            <v>123.68</v>
          </cell>
          <cell r="K32">
            <v>224.01</v>
          </cell>
        </row>
        <row r="33">
          <cell r="B33">
            <v>1572</v>
          </cell>
          <cell r="C33">
            <v>300000</v>
          </cell>
          <cell r="G33">
            <v>245.12</v>
          </cell>
          <cell r="K33">
            <v>312.89999999999998</v>
          </cell>
        </row>
        <row r="34">
          <cell r="B34">
            <v>1572</v>
          </cell>
          <cell r="C34">
            <v>300000</v>
          </cell>
          <cell r="G34">
            <v>40.9</v>
          </cell>
        </row>
        <row r="35">
          <cell r="B35">
            <v>1572</v>
          </cell>
          <cell r="C35">
            <v>300000</v>
          </cell>
          <cell r="G35">
            <v>14.02</v>
          </cell>
        </row>
        <row r="36">
          <cell r="B36">
            <v>1572</v>
          </cell>
          <cell r="C36">
            <v>300000</v>
          </cell>
          <cell r="G36">
            <v>11.81</v>
          </cell>
        </row>
        <row r="37">
          <cell r="B37">
            <v>1572</v>
          </cell>
          <cell r="C37">
            <v>300000</v>
          </cell>
          <cell r="G37">
            <v>46.93</v>
          </cell>
          <cell r="K37">
            <v>80.47</v>
          </cell>
        </row>
        <row r="38">
          <cell r="B38">
            <v>1572</v>
          </cell>
          <cell r="C38">
            <v>300000</v>
          </cell>
          <cell r="G38">
            <v>88.61</v>
          </cell>
        </row>
        <row r="39">
          <cell r="B39">
            <v>1572</v>
          </cell>
          <cell r="C39">
            <v>300000</v>
          </cell>
          <cell r="G39">
            <v>1060.57</v>
          </cell>
          <cell r="K39">
            <v>1392.76</v>
          </cell>
        </row>
        <row r="40">
          <cell r="B40">
            <v>1572</v>
          </cell>
          <cell r="C40">
            <v>300000</v>
          </cell>
          <cell r="G40">
            <v>184.48</v>
          </cell>
          <cell r="K40">
            <v>410.68</v>
          </cell>
        </row>
        <row r="41">
          <cell r="B41">
            <v>1572</v>
          </cell>
          <cell r="C41">
            <v>300000</v>
          </cell>
          <cell r="G41">
            <v>2780.29</v>
          </cell>
          <cell r="I41">
            <v>-1168.69</v>
          </cell>
          <cell r="J41">
            <v>0</v>
          </cell>
          <cell r="K41">
            <v>-844001.05</v>
          </cell>
        </row>
        <row r="42">
          <cell r="B42">
            <v>1572</v>
          </cell>
          <cell r="C42">
            <v>300000</v>
          </cell>
          <cell r="G42">
            <v>26595.52</v>
          </cell>
          <cell r="I42">
            <v>1024232.56</v>
          </cell>
          <cell r="K42">
            <v>1300471.6499999999</v>
          </cell>
        </row>
        <row r="43">
          <cell r="B43">
            <v>1572</v>
          </cell>
          <cell r="C43">
            <v>300000</v>
          </cell>
          <cell r="G43">
            <v>34.020000000000003</v>
          </cell>
        </row>
        <row r="44">
          <cell r="B44">
            <v>1572</v>
          </cell>
          <cell r="C44">
            <v>300000</v>
          </cell>
          <cell r="G44">
            <v>104.36</v>
          </cell>
          <cell r="K44">
            <v>43.2</v>
          </cell>
        </row>
        <row r="45">
          <cell r="B45">
            <v>1572</v>
          </cell>
          <cell r="C45">
            <v>300000</v>
          </cell>
          <cell r="G45">
            <v>126.14</v>
          </cell>
        </row>
        <row r="46">
          <cell r="B46">
            <v>1572</v>
          </cell>
          <cell r="C46">
            <v>300000</v>
          </cell>
          <cell r="G46">
            <v>452.45</v>
          </cell>
          <cell r="K46">
            <v>129.22</v>
          </cell>
        </row>
        <row r="47">
          <cell r="B47">
            <v>1572</v>
          </cell>
          <cell r="C47">
            <v>300000</v>
          </cell>
          <cell r="G47">
            <v>262.29000000000002</v>
          </cell>
          <cell r="K47">
            <v>60.41</v>
          </cell>
        </row>
        <row r="48">
          <cell r="B48">
            <v>1572</v>
          </cell>
          <cell r="C48">
            <v>300000</v>
          </cell>
          <cell r="G48">
            <v>90.67</v>
          </cell>
          <cell r="K48">
            <v>103.62</v>
          </cell>
        </row>
        <row r="49">
          <cell r="B49">
            <v>1572</v>
          </cell>
          <cell r="C49">
            <v>300000</v>
          </cell>
          <cell r="G49">
            <v>1277.6400000000001</v>
          </cell>
          <cell r="K49">
            <v>159953.91</v>
          </cell>
        </row>
        <row r="50">
          <cell r="B50">
            <v>1572</v>
          </cell>
          <cell r="C50">
            <v>300000</v>
          </cell>
          <cell r="G50">
            <v>132922.82</v>
          </cell>
          <cell r="K50">
            <v>1033030.4</v>
          </cell>
        </row>
        <row r="51">
          <cell r="B51">
            <v>1572</v>
          </cell>
          <cell r="C51">
            <v>300000</v>
          </cell>
          <cell r="G51">
            <v>53.44</v>
          </cell>
          <cell r="K51">
            <v>234.19</v>
          </cell>
        </row>
        <row r="52">
          <cell r="B52">
            <v>1572</v>
          </cell>
          <cell r="C52">
            <v>300000</v>
          </cell>
          <cell r="G52">
            <v>1866.84</v>
          </cell>
          <cell r="K52">
            <v>11097.91</v>
          </cell>
        </row>
        <row r="53">
          <cell r="B53">
            <v>1572</v>
          </cell>
          <cell r="C53">
            <v>300000</v>
          </cell>
          <cell r="I53">
            <v>80.599999999999994</v>
          </cell>
          <cell r="K53">
            <v>59368.12</v>
          </cell>
        </row>
        <row r="54">
          <cell r="B54">
            <v>1573</v>
          </cell>
          <cell r="C54">
            <v>300000</v>
          </cell>
          <cell r="G54">
            <v>73103.22</v>
          </cell>
          <cell r="K54">
            <v>139229.60999999999</v>
          </cell>
        </row>
        <row r="55">
          <cell r="B55">
            <v>1573</v>
          </cell>
          <cell r="C55">
            <v>300000</v>
          </cell>
          <cell r="G55">
            <v>19854.27</v>
          </cell>
          <cell r="K55">
            <v>37813.68</v>
          </cell>
        </row>
        <row r="56">
          <cell r="B56">
            <v>1573</v>
          </cell>
          <cell r="C56">
            <v>300000</v>
          </cell>
          <cell r="G56">
            <v>15363.44</v>
          </cell>
          <cell r="K56">
            <v>29261.98</v>
          </cell>
        </row>
        <row r="57">
          <cell r="B57">
            <v>1573</v>
          </cell>
          <cell r="C57">
            <v>300000</v>
          </cell>
          <cell r="G57">
            <v>13160.11</v>
          </cell>
          <cell r="K57">
            <v>25064.240000000002</v>
          </cell>
        </row>
        <row r="58">
          <cell r="B58">
            <v>1573</v>
          </cell>
          <cell r="C58">
            <v>300000</v>
          </cell>
          <cell r="G58">
            <v>13996.88</v>
          </cell>
          <cell r="K58">
            <v>26657.919999999998</v>
          </cell>
        </row>
        <row r="59">
          <cell r="B59">
            <v>1573</v>
          </cell>
          <cell r="C59">
            <v>300000</v>
          </cell>
          <cell r="G59">
            <v>37502.51</v>
          </cell>
          <cell r="K59">
            <v>71425.84</v>
          </cell>
        </row>
        <row r="60">
          <cell r="B60">
            <v>1573</v>
          </cell>
          <cell r="C60">
            <v>300000</v>
          </cell>
          <cell r="G60">
            <v>60019.23</v>
          </cell>
          <cell r="K60">
            <v>114310.32</v>
          </cell>
        </row>
        <row r="61">
          <cell r="B61">
            <v>1573</v>
          </cell>
          <cell r="C61">
            <v>300000</v>
          </cell>
          <cell r="G61">
            <v>608.55999999999995</v>
          </cell>
          <cell r="K61">
            <v>1159.04</v>
          </cell>
        </row>
        <row r="62">
          <cell r="B62">
            <v>1573</v>
          </cell>
          <cell r="C62">
            <v>300000</v>
          </cell>
          <cell r="G62">
            <v>76.069999999999993</v>
          </cell>
          <cell r="K62">
            <v>144.88</v>
          </cell>
        </row>
        <row r="63">
          <cell r="B63">
            <v>1580</v>
          </cell>
          <cell r="C63">
            <v>300000</v>
          </cell>
          <cell r="G63">
            <v>6768.09</v>
          </cell>
          <cell r="K63">
            <v>15470</v>
          </cell>
        </row>
        <row r="64">
          <cell r="B64">
            <v>1580</v>
          </cell>
          <cell r="C64">
            <v>300000</v>
          </cell>
          <cell r="K64">
            <v>-80645.67</v>
          </cell>
        </row>
        <row r="65">
          <cell r="B65">
            <v>1580</v>
          </cell>
          <cell r="C65">
            <v>300000</v>
          </cell>
          <cell r="G65">
            <v>2939.47</v>
          </cell>
          <cell r="K65">
            <v>136021.73000000001</v>
          </cell>
        </row>
        <row r="66">
          <cell r="B66">
            <v>1580</v>
          </cell>
          <cell r="C66">
            <v>300000</v>
          </cell>
          <cell r="G66">
            <v>1018.5</v>
          </cell>
          <cell r="K66">
            <v>8148.03</v>
          </cell>
        </row>
        <row r="67">
          <cell r="B67">
            <v>1580</v>
          </cell>
          <cell r="C67">
            <v>300000</v>
          </cell>
          <cell r="K67">
            <v>5176.2</v>
          </cell>
        </row>
        <row r="68">
          <cell r="B68">
            <v>1685</v>
          </cell>
          <cell r="C68">
            <v>300000</v>
          </cell>
          <cell r="G68">
            <v>92161.600000000006</v>
          </cell>
          <cell r="K68">
            <v>157665.71</v>
          </cell>
        </row>
        <row r="69">
          <cell r="B69">
            <v>1685</v>
          </cell>
          <cell r="C69">
            <v>300000</v>
          </cell>
          <cell r="G69">
            <v>11690.7</v>
          </cell>
        </row>
        <row r="70">
          <cell r="B70">
            <v>1685</v>
          </cell>
          <cell r="C70">
            <v>300000</v>
          </cell>
          <cell r="G70">
            <v>30402.74</v>
          </cell>
          <cell r="K70">
            <v>57909.85</v>
          </cell>
        </row>
        <row r="71">
          <cell r="B71">
            <v>1685</v>
          </cell>
          <cell r="C71">
            <v>300000</v>
          </cell>
          <cell r="G71">
            <v>8934.9599999999991</v>
          </cell>
          <cell r="K71">
            <v>11913.79</v>
          </cell>
        </row>
      </sheetData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rts"/>
      <sheetName val="Acacemic Performance"/>
      <sheetName val="Summary"/>
      <sheetName val="School Grapical Ouput"/>
      <sheetName val="Cover Page"/>
      <sheetName val="Outputs"/>
      <sheetName val="Summary Sheet"/>
      <sheetName val="Assumptions &amp; Drivers"/>
      <sheetName val="Return Waterfall"/>
      <sheetName val="Pansophic Consolidated"/>
      <sheetName val="Domestic Model"/>
      <sheetName val="International Model"/>
      <sheetName val="Corporate Overhead"/>
      <sheetName val="Key School Metrics"/>
      <sheetName val="Blended Schools Shared Services"/>
      <sheetName val="PropCo &amp; Notes"/>
      <sheetName val="International Schools &amp; CapEd &gt;"/>
      <sheetName val="CAPED"/>
      <sheetName val="BERNE"/>
      <sheetName val="KISUBI"/>
      <sheetName val="ME"/>
      <sheetName val="International Expansion Summary"/>
      <sheetName val="European Add-On"/>
      <sheetName val="Middle East Add-On"/>
      <sheetName val="Africa Add-On"/>
      <sheetName val="Mosaica"/>
      <sheetName val="001 AAS"/>
      <sheetName val="002 AURORA"/>
      <sheetName val="003 BLRA"/>
      <sheetName val="004 CASSA"/>
      <sheetName val="005 CCL"/>
      <sheetName val="006 CATA"/>
      <sheetName val="007 CHATA"/>
      <sheetName val="008 CPA"/>
      <sheetName val="009 FAM"/>
      <sheetName val="010 FPA"/>
      <sheetName val="011 INK"/>
      <sheetName val="012 LPA"/>
      <sheetName val="013 NFMA"/>
      <sheetName val="014 SAD"/>
      <sheetName val="015 SAT"/>
      <sheetName val="016 WVILLE"/>
      <sheetName val="017 WAR"/>
      <sheetName val="018 YAE"/>
      <sheetName val="Greenfield Template"/>
      <sheetName val="US Private School Add-On"/>
      <sheetName val="Add-On Template"/>
      <sheetName val="White Hat"/>
      <sheetName val="019 Broadway"/>
      <sheetName val="020 Chapelside"/>
      <sheetName val="021 EAST"/>
      <sheetName val="022 LINCOLN PARK"/>
      <sheetName val="023 NORTHCOAST"/>
      <sheetName val="024 NORTHWEST"/>
      <sheetName val="026 RIVERSIDE"/>
      <sheetName val="027 UNIVERSITY"/>
      <sheetName val="028 WEST"/>
      <sheetName val="School Key"/>
    </sheetNames>
    <sheetDataSet>
      <sheetData sheetId="0" refreshError="1"/>
      <sheetData sheetId="1" refreshError="1">
        <row r="2">
          <cell r="B2" t="str">
            <v>Ohio School Academic Performance</v>
          </cell>
          <cell r="C2" t="str">
            <v>2015-2016</v>
          </cell>
          <cell r="I2" t="str">
            <v>2014-2015</v>
          </cell>
        </row>
        <row r="3">
          <cell r="C3" t="str">
            <v>Indicators Met</v>
          </cell>
          <cell r="E3" t="str">
            <v>Performance Index</v>
          </cell>
          <cell r="G3" t="str">
            <v>Value Added</v>
          </cell>
          <cell r="I3" t="str">
            <v>Indicators Met</v>
          </cell>
          <cell r="K3" t="str">
            <v>Performance Index</v>
          </cell>
          <cell r="M3" t="str">
            <v>Value Added</v>
          </cell>
        </row>
        <row r="4">
          <cell r="B4" t="str">
            <v>Academy of Arts &amp; Sciences</v>
          </cell>
          <cell r="C4" t="str">
            <v>NC</v>
          </cell>
          <cell r="D4" t="str">
            <v>NR</v>
          </cell>
          <cell r="E4" t="str">
            <v>NC</v>
          </cell>
          <cell r="F4" t="str">
            <v>NR</v>
          </cell>
          <cell r="G4" t="str">
            <v>NR</v>
          </cell>
          <cell r="I4" t="str">
            <v>NC</v>
          </cell>
          <cell r="J4" t="str">
            <v>NR</v>
          </cell>
          <cell r="K4" t="str">
            <v>NC</v>
          </cell>
          <cell r="L4" t="str">
            <v>NR</v>
          </cell>
          <cell r="M4" t="str">
            <v>NR</v>
          </cell>
        </row>
        <row r="5">
          <cell r="B5" t="str">
            <v>Aurora Academy</v>
          </cell>
          <cell r="C5">
            <v>0</v>
          </cell>
          <cell r="D5" t="str">
            <v>F</v>
          </cell>
          <cell r="E5">
            <v>0.47399999999999998</v>
          </cell>
          <cell r="F5" t="str">
            <v>F</v>
          </cell>
          <cell r="G5" t="str">
            <v>F</v>
          </cell>
          <cell r="I5">
            <v>0.154</v>
          </cell>
          <cell r="J5" t="str">
            <v>F</v>
          </cell>
          <cell r="K5">
            <v>0.61799999999999999</v>
          </cell>
          <cell r="L5" t="str">
            <v>D</v>
          </cell>
          <cell r="M5" t="str">
            <v>B</v>
          </cell>
        </row>
        <row r="6">
          <cell r="B6" t="str">
            <v>CASSA</v>
          </cell>
          <cell r="C6">
            <v>0.313</v>
          </cell>
          <cell r="D6" t="str">
            <v>F</v>
          </cell>
          <cell r="E6">
            <v>0.65500000000000003</v>
          </cell>
          <cell r="F6" t="str">
            <v>D</v>
          </cell>
          <cell r="G6" t="str">
            <v>A</v>
          </cell>
          <cell r="I6">
            <v>0.313</v>
          </cell>
          <cell r="J6" t="str">
            <v>F</v>
          </cell>
          <cell r="K6">
            <v>0.622</v>
          </cell>
          <cell r="L6" t="str">
            <v>D</v>
          </cell>
          <cell r="M6" t="str">
            <v>F</v>
          </cell>
        </row>
        <row r="7">
          <cell r="B7" t="str">
            <v>Cornerstone Academy</v>
          </cell>
          <cell r="C7">
            <v>0.313</v>
          </cell>
          <cell r="D7" t="str">
            <v>F</v>
          </cell>
          <cell r="E7">
            <v>0.72900000000000009</v>
          </cell>
          <cell r="F7" t="str">
            <v>C</v>
          </cell>
          <cell r="G7" t="str">
            <v>A</v>
          </cell>
          <cell r="I7">
            <v>0.81299999999999994</v>
          </cell>
          <cell r="J7" t="str">
            <v>B</v>
          </cell>
          <cell r="K7">
            <v>0.76400000000000001</v>
          </cell>
          <cell r="L7" t="str">
            <v>C</v>
          </cell>
          <cell r="M7" t="str">
            <v>A</v>
          </cell>
        </row>
        <row r="8">
          <cell r="B8" t="str">
            <v>Columbus Arts &amp; Technology Academy</v>
          </cell>
          <cell r="C8">
            <v>0</v>
          </cell>
          <cell r="D8" t="str">
            <v>F</v>
          </cell>
          <cell r="E8">
            <v>0.63900000000000001</v>
          </cell>
          <cell r="F8" t="str">
            <v>D</v>
          </cell>
          <cell r="G8" t="str">
            <v>C</v>
          </cell>
          <cell r="I8">
            <v>0.4</v>
          </cell>
          <cell r="J8" t="str">
            <v>F</v>
          </cell>
          <cell r="K8">
            <v>0.71400000000000008</v>
          </cell>
          <cell r="L8" t="str">
            <v>C</v>
          </cell>
          <cell r="M8" t="str">
            <v>A</v>
          </cell>
        </row>
        <row r="9">
          <cell r="B9" t="str">
            <v>CHATA</v>
          </cell>
          <cell r="C9">
            <v>0</v>
          </cell>
          <cell r="D9" t="str">
            <v>F</v>
          </cell>
          <cell r="E9">
            <v>0.51300000000000001</v>
          </cell>
          <cell r="F9" t="str">
            <v>D</v>
          </cell>
          <cell r="G9" t="str">
            <v>F</v>
          </cell>
          <cell r="I9">
            <v>6.3E-2</v>
          </cell>
          <cell r="J9" t="str">
            <v>F</v>
          </cell>
          <cell r="K9">
            <v>0.624</v>
          </cell>
          <cell r="L9" t="str">
            <v>D</v>
          </cell>
          <cell r="M9" t="str">
            <v>A</v>
          </cell>
        </row>
        <row r="10">
          <cell r="B10" t="str">
            <v>Columbus Preparatory Academy</v>
          </cell>
          <cell r="C10">
            <v>1</v>
          </cell>
          <cell r="D10" t="str">
            <v>A</v>
          </cell>
          <cell r="E10">
            <v>0.96599999999999997</v>
          </cell>
          <cell r="F10" t="str">
            <v>A</v>
          </cell>
          <cell r="G10" t="str">
            <v>F</v>
          </cell>
          <cell r="I10">
            <v>1</v>
          </cell>
          <cell r="J10" t="str">
            <v>A</v>
          </cell>
          <cell r="K10">
            <v>0.95499999999999996</v>
          </cell>
          <cell r="L10" t="str">
            <v>A</v>
          </cell>
          <cell r="M10" t="str">
            <v>A</v>
          </cell>
        </row>
        <row r="11">
          <cell r="B11" t="str">
            <v>Foundation Academy</v>
          </cell>
          <cell r="C11">
            <v>0</v>
          </cell>
          <cell r="D11" t="str">
            <v>F</v>
          </cell>
          <cell r="E11">
            <v>0.61099999999999999</v>
          </cell>
          <cell r="F11" t="str">
            <v>D</v>
          </cell>
          <cell r="G11" t="str">
            <v>B</v>
          </cell>
          <cell r="I11">
            <v>0.25</v>
          </cell>
          <cell r="J11" t="str">
            <v>F</v>
          </cell>
          <cell r="K11">
            <v>0.65900000000000003</v>
          </cell>
          <cell r="L11" t="str">
            <v>D</v>
          </cell>
          <cell r="M11" t="str">
            <v>A</v>
          </cell>
        </row>
        <row r="12">
          <cell r="B12" t="str">
            <v>Lorain Preparatory Academy</v>
          </cell>
          <cell r="C12">
            <v>0</v>
          </cell>
          <cell r="D12" t="str">
            <v>F</v>
          </cell>
          <cell r="E12">
            <v>0.55299999999999994</v>
          </cell>
          <cell r="F12" t="str">
            <v>D</v>
          </cell>
          <cell r="G12" t="str">
            <v>C</v>
          </cell>
          <cell r="I12">
            <v>0.125</v>
          </cell>
          <cell r="J12" t="str">
            <v>F</v>
          </cell>
          <cell r="K12">
            <v>0.59799999999999998</v>
          </cell>
          <cell r="L12" t="str">
            <v>D</v>
          </cell>
          <cell r="M12" t="str">
            <v>A</v>
          </cell>
        </row>
        <row r="13">
          <cell r="B13" t="str">
            <v>Steam of Dayton</v>
          </cell>
          <cell r="C13">
            <v>0</v>
          </cell>
          <cell r="D13" t="str">
            <v>F</v>
          </cell>
          <cell r="E13">
            <v>0.39200000000000002</v>
          </cell>
          <cell r="F13" t="str">
            <v>F</v>
          </cell>
          <cell r="G13" t="str">
            <v>F</v>
          </cell>
          <cell r="I13">
            <v>0</v>
          </cell>
          <cell r="J13" t="str">
            <v>F</v>
          </cell>
          <cell r="K13">
            <v>0.53400000000000003</v>
          </cell>
          <cell r="L13" t="str">
            <v>D</v>
          </cell>
          <cell r="M13" t="str">
            <v>C</v>
          </cell>
        </row>
        <row r="14">
          <cell r="B14" t="str">
            <v>Star of Toledo</v>
          </cell>
          <cell r="C14">
            <v>0</v>
          </cell>
          <cell r="D14" t="str">
            <v>F</v>
          </cell>
          <cell r="E14">
            <v>0.52700000000000002</v>
          </cell>
          <cell r="F14" t="str">
            <v>D</v>
          </cell>
          <cell r="G14" t="str">
            <v>C</v>
          </cell>
          <cell r="I14">
            <v>0</v>
          </cell>
          <cell r="J14" t="str">
            <v>F</v>
          </cell>
          <cell r="K14">
            <v>0.55200000000000005</v>
          </cell>
          <cell r="L14" t="str">
            <v>D</v>
          </cell>
          <cell r="M14" t="str">
            <v>C</v>
          </cell>
        </row>
        <row r="15">
          <cell r="B15" t="str">
            <v>Steam Academy of Warrensville Heights</v>
          </cell>
          <cell r="C15">
            <v>0</v>
          </cell>
          <cell r="D15" t="str">
            <v>F</v>
          </cell>
          <cell r="E15">
            <v>0.47200000000000003</v>
          </cell>
          <cell r="F15" t="str">
            <v>F</v>
          </cell>
          <cell r="G15" t="str">
            <v>C</v>
          </cell>
          <cell r="I15">
            <v>0.182</v>
          </cell>
          <cell r="J15" t="str">
            <v>F</v>
          </cell>
          <cell r="K15">
            <v>0.56999999999999995</v>
          </cell>
          <cell r="L15" t="str">
            <v>D</v>
          </cell>
          <cell r="M15" t="str">
            <v>C</v>
          </cell>
        </row>
        <row r="16">
          <cell r="B16" t="str">
            <v>Steam Academy of Warren</v>
          </cell>
          <cell r="C16">
            <v>0</v>
          </cell>
          <cell r="D16" t="str">
            <v>F</v>
          </cell>
          <cell r="E16">
            <v>0.42599999999999999</v>
          </cell>
          <cell r="F16" t="str">
            <v>F</v>
          </cell>
          <cell r="G16" t="str">
            <v>F</v>
          </cell>
          <cell r="I16">
            <v>6.3E-2</v>
          </cell>
          <cell r="J16" t="str">
            <v>F</v>
          </cell>
          <cell r="K16">
            <v>0.56600000000000006</v>
          </cell>
          <cell r="L16" t="str">
            <v>D</v>
          </cell>
          <cell r="M16" t="str">
            <v>A</v>
          </cell>
        </row>
        <row r="17">
          <cell r="B17" t="str">
            <v>Youngstown Academy of Excellence</v>
          </cell>
          <cell r="C17">
            <v>0</v>
          </cell>
          <cell r="D17" t="str">
            <v>F</v>
          </cell>
          <cell r="E17">
            <v>0.47799999999999998</v>
          </cell>
          <cell r="F17" t="str">
            <v>F</v>
          </cell>
          <cell r="G17" t="str">
            <v>D</v>
          </cell>
          <cell r="I17">
            <v>0</v>
          </cell>
          <cell r="J17" t="str">
            <v>F</v>
          </cell>
          <cell r="K17">
            <v>0.44600000000000001</v>
          </cell>
          <cell r="L17" t="str">
            <v>F</v>
          </cell>
          <cell r="M17" t="str">
            <v>F</v>
          </cell>
        </row>
        <row r="18">
          <cell r="B18" t="str">
            <v>Broadway</v>
          </cell>
          <cell r="C18">
            <v>0</v>
          </cell>
          <cell r="D18" t="str">
            <v>F</v>
          </cell>
          <cell r="E18">
            <v>0.37200000000000005</v>
          </cell>
          <cell r="F18" t="str">
            <v>F</v>
          </cell>
          <cell r="G18" t="str">
            <v>A</v>
          </cell>
          <cell r="I18">
            <v>0</v>
          </cell>
          <cell r="J18" t="str">
            <v>F</v>
          </cell>
          <cell r="K18">
            <v>0.39399999999999996</v>
          </cell>
          <cell r="L18" t="str">
            <v>F</v>
          </cell>
          <cell r="M18" t="str">
            <v>C</v>
          </cell>
        </row>
        <row r="19">
          <cell r="B19" t="str">
            <v>Chapelside</v>
          </cell>
          <cell r="C19">
            <v>0</v>
          </cell>
          <cell r="D19" t="str">
            <v>F</v>
          </cell>
          <cell r="E19">
            <v>0.40399999999999997</v>
          </cell>
          <cell r="F19" t="str">
            <v>F</v>
          </cell>
          <cell r="G19" t="str">
            <v>D</v>
          </cell>
          <cell r="I19">
            <v>0</v>
          </cell>
          <cell r="J19" t="str">
            <v>F</v>
          </cell>
          <cell r="K19">
            <v>0.47499999999999998</v>
          </cell>
          <cell r="L19" t="str">
            <v>F</v>
          </cell>
          <cell r="M19" t="str">
            <v>F</v>
          </cell>
        </row>
        <row r="20">
          <cell r="B20" t="str">
            <v>East</v>
          </cell>
          <cell r="C20">
            <v>0.188</v>
          </cell>
          <cell r="D20" t="str">
            <v>F</v>
          </cell>
          <cell r="E20">
            <v>0.47499999999999998</v>
          </cell>
          <cell r="F20" t="str">
            <v>F</v>
          </cell>
          <cell r="G20" t="str">
            <v>A</v>
          </cell>
          <cell r="I20">
            <v>0</v>
          </cell>
          <cell r="J20" t="str">
            <v>F</v>
          </cell>
          <cell r="K20">
            <v>0.48200000000000004</v>
          </cell>
          <cell r="L20" t="str">
            <v>F</v>
          </cell>
          <cell r="M20" t="str">
            <v>F</v>
          </cell>
        </row>
        <row r="21">
          <cell r="B21" t="str">
            <v>Lincoln Park</v>
          </cell>
          <cell r="C21">
            <v>0</v>
          </cell>
          <cell r="D21" t="str">
            <v>F</v>
          </cell>
          <cell r="E21">
            <v>0.36599999999999999</v>
          </cell>
          <cell r="F21" t="str">
            <v>F</v>
          </cell>
          <cell r="G21" t="str">
            <v>C</v>
          </cell>
          <cell r="I21">
            <v>0</v>
          </cell>
          <cell r="J21" t="str">
            <v>F</v>
          </cell>
          <cell r="K21">
            <v>0.42700000000000005</v>
          </cell>
          <cell r="L21" t="str">
            <v>F</v>
          </cell>
          <cell r="M21" t="str">
            <v>F</v>
          </cell>
        </row>
        <row r="22">
          <cell r="B22" t="str">
            <v>Northcoast</v>
          </cell>
          <cell r="C22">
            <v>0</v>
          </cell>
          <cell r="D22" t="str">
            <v>F</v>
          </cell>
          <cell r="E22">
            <v>0.42499999999999999</v>
          </cell>
          <cell r="F22" t="str">
            <v>F</v>
          </cell>
          <cell r="G22" t="str">
            <v>A</v>
          </cell>
          <cell r="I22">
            <v>0</v>
          </cell>
          <cell r="J22" t="str">
            <v>F</v>
          </cell>
          <cell r="K22">
            <v>0.42</v>
          </cell>
          <cell r="L22" t="str">
            <v>F</v>
          </cell>
          <cell r="M22" t="str">
            <v>F</v>
          </cell>
        </row>
        <row r="23">
          <cell r="B23" t="str">
            <v>Northwest</v>
          </cell>
          <cell r="C23">
            <v>0</v>
          </cell>
          <cell r="D23" t="str">
            <v>F</v>
          </cell>
          <cell r="E23">
            <v>0.48599999999999999</v>
          </cell>
          <cell r="F23" t="str">
            <v>F</v>
          </cell>
          <cell r="G23" t="str">
            <v>A</v>
          </cell>
          <cell r="I23">
            <v>0</v>
          </cell>
          <cell r="J23" t="str">
            <v>F</v>
          </cell>
          <cell r="K23">
            <v>0.505</v>
          </cell>
          <cell r="L23" t="str">
            <v>D</v>
          </cell>
          <cell r="M23" t="str">
            <v>F</v>
          </cell>
        </row>
        <row r="24">
          <cell r="B24" t="str">
            <v>Riverside</v>
          </cell>
          <cell r="C24">
            <v>0</v>
          </cell>
          <cell r="D24" t="str">
            <v>F</v>
          </cell>
          <cell r="E24">
            <v>0.44</v>
          </cell>
          <cell r="F24" t="str">
            <v>F</v>
          </cell>
          <cell r="G24" t="str">
            <v>A</v>
          </cell>
          <cell r="I24">
            <v>0</v>
          </cell>
          <cell r="J24" t="str">
            <v>F</v>
          </cell>
          <cell r="K24">
            <v>0.48599999999999999</v>
          </cell>
          <cell r="L24" t="str">
            <v>F</v>
          </cell>
          <cell r="M24" t="str">
            <v>F</v>
          </cell>
        </row>
        <row r="25">
          <cell r="B25" t="str">
            <v>University</v>
          </cell>
          <cell r="C25">
            <v>0</v>
          </cell>
          <cell r="D25" t="str">
            <v>F</v>
          </cell>
          <cell r="E25">
            <v>0.376</v>
          </cell>
          <cell r="F25" t="str">
            <v>F</v>
          </cell>
          <cell r="G25" t="str">
            <v>A</v>
          </cell>
          <cell r="I25">
            <v>0</v>
          </cell>
          <cell r="J25" t="str">
            <v>F</v>
          </cell>
          <cell r="K25">
            <v>0.38500000000000001</v>
          </cell>
          <cell r="L25" t="str">
            <v>F</v>
          </cell>
          <cell r="M25" t="str">
            <v>F</v>
          </cell>
        </row>
        <row r="26">
          <cell r="B26" t="str">
            <v>West</v>
          </cell>
          <cell r="C26">
            <v>0</v>
          </cell>
          <cell r="D26" t="str">
            <v>F</v>
          </cell>
          <cell r="E26">
            <v>0.39</v>
          </cell>
          <cell r="F26" t="str">
            <v>F</v>
          </cell>
          <cell r="G26" t="str">
            <v>C</v>
          </cell>
          <cell r="I26">
            <v>0</v>
          </cell>
          <cell r="J26" t="str">
            <v>F</v>
          </cell>
          <cell r="K26">
            <v>0.44600000000000001</v>
          </cell>
          <cell r="L26" t="str">
            <v>F</v>
          </cell>
          <cell r="M26" t="str">
            <v>F</v>
          </cell>
        </row>
      </sheetData>
      <sheetData sheetId="2" refreshError="1"/>
      <sheetData sheetId="3" refreshError="1"/>
      <sheetData sheetId="4" refreshError="1"/>
      <sheetData sheetId="5" refreshError="1">
        <row r="135">
          <cell r="C135" t="str">
            <v>($ 000's)</v>
          </cell>
          <cell r="D135" t="str">
            <v>FY17</v>
          </cell>
          <cell r="E135" t="str">
            <v>FY18</v>
          </cell>
          <cell r="F135" t="str">
            <v>FY19</v>
          </cell>
          <cell r="G135" t="str">
            <v>FY20</v>
          </cell>
          <cell r="H135" t="str">
            <v>FY21</v>
          </cell>
        </row>
        <row r="136">
          <cell r="C136" t="str">
            <v>Blended School Revenue</v>
          </cell>
          <cell r="D136">
            <v>84089.764514898372</v>
          </cell>
          <cell r="E136">
            <v>103256.58378676081</v>
          </cell>
          <cell r="F136">
            <v>120329.92029597551</v>
          </cell>
          <cell r="G136">
            <v>139231.91709037416</v>
          </cell>
          <cell r="H136">
            <v>160158.99076178501</v>
          </cell>
        </row>
        <row r="137">
          <cell r="C137" t="str">
            <v>International</v>
          </cell>
          <cell r="D137">
            <v>16410.076027324238</v>
          </cell>
          <cell r="E137">
            <v>24390.770237787827</v>
          </cell>
          <cell r="F137">
            <v>32768.926753275962</v>
          </cell>
          <cell r="G137">
            <v>41006.305966257896</v>
          </cell>
          <cell r="H137">
            <v>49858.152069462303</v>
          </cell>
        </row>
        <row r="138">
          <cell r="C138" t="str">
            <v>PropCo Revenue</v>
          </cell>
          <cell r="D138">
            <v>2904.6287375999996</v>
          </cell>
          <cell r="E138">
            <v>2991.7675997279985</v>
          </cell>
          <cell r="F138">
            <v>3081.5206277198399</v>
          </cell>
          <cell r="G138">
            <v>3173.9662465514357</v>
          </cell>
          <cell r="H138">
            <v>3269.1852339479788</v>
          </cell>
        </row>
        <row r="139">
          <cell r="C139" t="str">
            <v>Capital Education</v>
          </cell>
          <cell r="D139">
            <v>9131.1936420325801</v>
          </cell>
          <cell r="E139">
            <v>10044.313006235838</v>
          </cell>
          <cell r="F139">
            <v>11048.744306859426</v>
          </cell>
          <cell r="G139">
            <v>12153.618737545366</v>
          </cell>
          <cell r="H139">
            <v>13368.980611299905</v>
          </cell>
        </row>
        <row r="140">
          <cell r="C140" t="str">
            <v>Total Revenue</v>
          </cell>
          <cell r="D140">
            <v>112535.66292185518</v>
          </cell>
          <cell r="E140">
            <v>140683.43463051246</v>
          </cell>
          <cell r="F140">
            <v>167229.11198383072</v>
          </cell>
          <cell r="G140">
            <v>195565.80804072885</v>
          </cell>
          <cell r="H140">
            <v>226655.30867649516</v>
          </cell>
        </row>
        <row r="141">
          <cell r="C141" t="str">
            <v>% Growth</v>
          </cell>
          <cell r="E141">
            <v>0.25012312521945246</v>
          </cell>
          <cell r="F141">
            <v>0.188690853496982</v>
          </cell>
          <cell r="G141">
            <v>0.16944834377663853</v>
          </cell>
          <cell r="H141">
            <v>0.15897206647335582</v>
          </cell>
        </row>
        <row r="143">
          <cell r="C143" t="str">
            <v>Contribution</v>
          </cell>
        </row>
        <row r="144">
          <cell r="C144" t="str">
            <v>Total Blended Schools</v>
          </cell>
          <cell r="D144">
            <v>2160.1308557002849</v>
          </cell>
          <cell r="E144">
            <v>5269.4992592761173</v>
          </cell>
          <cell r="F144">
            <v>6905.6931970015776</v>
          </cell>
          <cell r="G144">
            <v>8955.2899974860411</v>
          </cell>
          <cell r="H144">
            <v>11475.961338299838</v>
          </cell>
        </row>
        <row r="145">
          <cell r="C145" t="str">
            <v>PropCo</v>
          </cell>
          <cell r="D145">
            <v>2698.7555219999999</v>
          </cell>
          <cell r="E145">
            <v>2794.3928550599999</v>
          </cell>
          <cell r="F145">
            <v>2865.3613568597993</v>
          </cell>
          <cell r="G145">
            <v>2938.2016480365546</v>
          </cell>
          <cell r="H145">
            <v>3012.9647369580293</v>
          </cell>
        </row>
        <row r="146">
          <cell r="C146" t="str">
            <v>International</v>
          </cell>
          <cell r="D146">
            <v>1348.7937736546892</v>
          </cell>
          <cell r="E146">
            <v>2381.4203129372981</v>
          </cell>
          <cell r="F146">
            <v>4518.653004577005</v>
          </cell>
          <cell r="G146">
            <v>6638.5791825903234</v>
          </cell>
          <cell r="H146">
            <v>8918.2908056760552</v>
          </cell>
        </row>
        <row r="147">
          <cell r="C147" t="str">
            <v>Capital Education</v>
          </cell>
          <cell r="D147">
            <v>663.62503466884982</v>
          </cell>
          <cell r="E147">
            <v>729.98753813573319</v>
          </cell>
          <cell r="F147">
            <v>802.98629194930504</v>
          </cell>
          <cell r="G147">
            <v>883.28492114423989</v>
          </cell>
          <cell r="H147">
            <v>971.61341325866101</v>
          </cell>
        </row>
        <row r="148">
          <cell r="C148" t="str">
            <v>Total Contribution</v>
          </cell>
          <cell r="D148">
            <v>6871.3051860238229</v>
          </cell>
          <cell r="E148">
            <v>11175.299965409147</v>
          </cell>
          <cell r="F148">
            <v>15092.693850387686</v>
          </cell>
          <cell r="G148">
            <v>19415.35574925716</v>
          </cell>
          <cell r="H148">
            <v>24378.830294192579</v>
          </cell>
        </row>
        <row r="150">
          <cell r="C150" t="str">
            <v>% Contribution Margin</v>
          </cell>
        </row>
        <row r="151">
          <cell r="C151" t="str">
            <v>Total Blended Schools</v>
          </cell>
          <cell r="D151">
            <v>2.5688392257509171E-2</v>
          </cell>
          <cell r="E151">
            <v>5.1033058290581891E-2</v>
          </cell>
          <cell r="F151">
            <v>5.738965986194991E-2</v>
          </cell>
          <cell r="G151">
            <v>6.4319232146126698E-2</v>
          </cell>
          <cell r="H151">
            <v>7.165355677951786E-2</v>
          </cell>
        </row>
        <row r="152">
          <cell r="C152" t="str">
            <v>International</v>
          </cell>
          <cell r="D152">
            <v>8.2193024054783625E-2</v>
          </cell>
          <cell r="E152">
            <v>9.7636125867310297E-2</v>
          </cell>
          <cell r="F152">
            <v>0.13789444611960835</v>
          </cell>
          <cell r="G152">
            <v>0.16189166583434481</v>
          </cell>
          <cell r="H152">
            <v>0.17887327218327517</v>
          </cell>
        </row>
        <row r="153">
          <cell r="C153" t="str">
            <v>Capital Education</v>
          </cell>
          <cell r="D153">
            <v>7.267670150089256E-2</v>
          </cell>
          <cell r="E153">
            <v>7.2676701500892407E-2</v>
          </cell>
          <cell r="F153">
            <v>7.2676701500892241E-2</v>
          </cell>
          <cell r="G153">
            <v>7.2676701500892615E-2</v>
          </cell>
          <cell r="H153">
            <v>7.2676701500892379E-2</v>
          </cell>
        </row>
        <row r="154">
          <cell r="C154" t="str">
            <v>Total Contribution</v>
          </cell>
          <cell r="D154">
            <v>6.1058912416015715E-2</v>
          </cell>
          <cell r="E154">
            <v>7.9435791390505092E-2</v>
          </cell>
          <cell r="F154">
            <v>9.0251593585254405E-2</v>
          </cell>
          <cell r="G154">
            <v>9.9277864283994294E-2</v>
          </cell>
          <cell r="H154">
            <v>0.10755905271554196</v>
          </cell>
        </row>
        <row r="156">
          <cell r="C156" t="str">
            <v>Corporate Overhead</v>
          </cell>
          <cell r="D156">
            <v>4852.7509072846979</v>
          </cell>
          <cell r="E156">
            <v>6925.6445454644372</v>
          </cell>
          <cell r="F156">
            <v>7558.4371067283055</v>
          </cell>
          <cell r="G156">
            <v>8230.8879832590683</v>
          </cell>
          <cell r="H156">
            <v>8962.291110741513</v>
          </cell>
        </row>
        <row r="157">
          <cell r="C157" t="str">
            <v>EBITDA</v>
          </cell>
          <cell r="D157">
            <v>2018.554278739125</v>
          </cell>
          <cell r="E157">
            <v>4249.65541994471</v>
          </cell>
          <cell r="F157">
            <v>7534.2567436593808</v>
          </cell>
          <cell r="G157">
            <v>11184.467765998092</v>
          </cell>
          <cell r="H157">
            <v>15416.539183451066</v>
          </cell>
        </row>
        <row r="159">
          <cell r="C159" t="str">
            <v>Adjustments</v>
          </cell>
          <cell r="D159">
            <v>2480.6497157617077</v>
          </cell>
          <cell r="E159">
            <v>2530.2627100769419</v>
          </cell>
          <cell r="F159">
            <v>2580.8679642784809</v>
          </cell>
          <cell r="G159">
            <v>2632.4853235640508</v>
          </cell>
          <cell r="H159">
            <v>2685.135030035332</v>
          </cell>
        </row>
        <row r="160">
          <cell r="C160" t="str">
            <v>Greenfield Run-Rate Adj.</v>
          </cell>
          <cell r="D160">
            <v>0</v>
          </cell>
          <cell r="E160">
            <v>1428.1355991015548</v>
          </cell>
          <cell r="F160">
            <v>2519.9169951546032</v>
          </cell>
          <cell r="G160">
            <v>3261.8302078793863</v>
          </cell>
          <cell r="H160">
            <v>3639.955239466175</v>
          </cell>
        </row>
        <row r="161">
          <cell r="C161" t="str">
            <v>Adj. EBITDA</v>
          </cell>
          <cell r="D161">
            <v>4499.2039945008328</v>
          </cell>
          <cell r="E161">
            <v>8208.0537291232067</v>
          </cell>
          <cell r="F161">
            <v>12635.041703092465</v>
          </cell>
          <cell r="G161">
            <v>17078.783297441529</v>
          </cell>
          <cell r="H161">
            <v>21741.629452952573</v>
          </cell>
        </row>
        <row r="162">
          <cell r="C162" t="str">
            <v>% Margin</v>
          </cell>
          <cell r="D162">
            <v>3.9980250506233585E-2</v>
          </cell>
          <cell r="E162">
            <v>5.8344138033597476E-2</v>
          </cell>
          <cell r="F162">
            <v>7.5555275951678436E-2</v>
          </cell>
          <cell r="G162">
            <v>8.7330108818841554E-2</v>
          </cell>
          <cell r="H162">
            <v>9.5923760091515764E-2</v>
          </cell>
        </row>
        <row r="165">
          <cell r="D165" t="str">
            <v>Enrollment</v>
          </cell>
          <cell r="I165" t="str">
            <v>Revenue</v>
          </cell>
          <cell r="N165" t="str">
            <v>Contribution</v>
          </cell>
          <cell r="S165" t="str">
            <v>Contribution Margin</v>
          </cell>
        </row>
        <row r="166">
          <cell r="C166" t="str">
            <v>School</v>
          </cell>
          <cell r="D166" t="str">
            <v>FY17</v>
          </cell>
          <cell r="E166" t="str">
            <v>FY18</v>
          </cell>
          <cell r="F166" t="str">
            <v>FY19</v>
          </cell>
          <cell r="G166" t="str">
            <v>FY20</v>
          </cell>
          <cell r="H166" t="str">
            <v>FY21</v>
          </cell>
          <cell r="I166" t="str">
            <v>FY17</v>
          </cell>
          <cell r="J166" t="str">
            <v>FY18</v>
          </cell>
          <cell r="K166" t="str">
            <v>FY19</v>
          </cell>
          <cell r="L166" t="str">
            <v>FY20</v>
          </cell>
          <cell r="M166" t="str">
            <v>FY21</v>
          </cell>
          <cell r="N166" t="str">
            <v>FY17</v>
          </cell>
          <cell r="O166" t="str">
            <v>FY18</v>
          </cell>
          <cell r="P166" t="str">
            <v>FY19</v>
          </cell>
          <cell r="Q166" t="str">
            <v>FY20</v>
          </cell>
          <cell r="R166" t="str">
            <v>FY21</v>
          </cell>
          <cell r="S166" t="str">
            <v>FY17</v>
          </cell>
          <cell r="T166" t="str">
            <v>FY18</v>
          </cell>
          <cell r="U166" t="str">
            <v>FY19</v>
          </cell>
          <cell r="V166" t="str">
            <v>FY20</v>
          </cell>
          <cell r="W166" t="str">
            <v>FY21</v>
          </cell>
        </row>
        <row r="167">
          <cell r="C167" t="str">
            <v>Academy of Arts &amp; Sciences</v>
          </cell>
          <cell r="D167">
            <v>152.77047217381167</v>
          </cell>
          <cell r="E167">
            <v>146.70951845397107</v>
          </cell>
          <cell r="F167">
            <v>145.89752198840327</v>
          </cell>
          <cell r="G167">
            <v>145.89752198840327</v>
          </cell>
          <cell r="H167">
            <v>145.89752198840327</v>
          </cell>
          <cell r="I167">
            <v>1534.4819100000002</v>
          </cell>
          <cell r="J167">
            <v>1556.8439082</v>
          </cell>
          <cell r="K167">
            <v>1579.6531463640003</v>
          </cell>
          <cell r="L167">
            <v>1602.9185692912806</v>
          </cell>
          <cell r="M167">
            <v>1626.6493006771063</v>
          </cell>
          <cell r="N167">
            <v>161.75132750000003</v>
          </cell>
          <cell r="O167">
            <v>164.10852889209895</v>
          </cell>
          <cell r="P167">
            <v>166.51287431203991</v>
          </cell>
          <cell r="Q167">
            <v>168.96530664037965</v>
          </cell>
          <cell r="R167">
            <v>171.46678761528617</v>
          </cell>
          <cell r="S167">
            <v>0.10541103576776607</v>
          </cell>
          <cell r="T167">
            <v>0.10541103576776609</v>
          </cell>
          <cell r="U167">
            <v>0.10541103576776611</v>
          </cell>
          <cell r="V167">
            <v>0.1054110357677661</v>
          </cell>
          <cell r="W167">
            <v>0.1054110357677661</v>
          </cell>
        </row>
        <row r="168">
          <cell r="C168" t="str">
            <v>Aurora Academy</v>
          </cell>
          <cell r="D168">
            <v>207.63047029936823</v>
          </cell>
          <cell r="E168">
            <v>223.24298391412606</v>
          </cell>
          <cell r="F168">
            <v>233.15465855285791</v>
          </cell>
          <cell r="G168">
            <v>244.81239148050085</v>
          </cell>
          <cell r="H168">
            <v>257.05301105452583</v>
          </cell>
          <cell r="I168">
            <v>2087.8712500000001</v>
          </cell>
          <cell r="J168">
            <v>2199.1144745800002</v>
          </cell>
          <cell r="K168">
            <v>2318.2559681051803</v>
          </cell>
          <cell r="L168">
            <v>2445.8565076706482</v>
          </cell>
          <cell r="M168">
            <v>2582.516685545264</v>
          </cell>
          <cell r="N168">
            <v>329.02900000000005</v>
          </cell>
          <cell r="O168">
            <v>346.55989274079195</v>
          </cell>
          <cell r="P168">
            <v>365.33547886617993</v>
          </cell>
          <cell r="Q168">
            <v>385.44413160647036</v>
          </cell>
          <cell r="R168">
            <v>406.9804986913216</v>
          </cell>
          <cell r="S168">
            <v>0.15759065603302888</v>
          </cell>
          <cell r="T168">
            <v>0.15759065603302894</v>
          </cell>
          <cell r="U168">
            <v>0.15759065603302891</v>
          </cell>
          <cell r="V168">
            <v>0.15759065603302888</v>
          </cell>
          <cell r="W168">
            <v>0.15759065603302891</v>
          </cell>
        </row>
        <row r="169">
          <cell r="C169" t="str">
            <v>Banning Lewis Ranch Academy</v>
          </cell>
          <cell r="D169">
            <v>782.67354973858312</v>
          </cell>
          <cell r="E169">
            <v>839.76528363053069</v>
          </cell>
          <cell r="F169">
            <v>902.21094293378144</v>
          </cell>
          <cell r="G169">
            <v>974.38781836848409</v>
          </cell>
          <cell r="H169">
            <v>1052.3388438379627</v>
          </cell>
          <cell r="I169">
            <v>6576.9151046400075</v>
          </cell>
          <cell r="J169">
            <v>7228.5688792714318</v>
          </cell>
          <cell r="K169">
            <v>7946.4306774054085</v>
          </cell>
          <cell r="L169">
            <v>8737.2272342298002</v>
          </cell>
          <cell r="M169">
            <v>9608.3687212275454</v>
          </cell>
          <cell r="N169">
            <v>557.3054384640003</v>
          </cell>
          <cell r="O169">
            <v>612.52436509139022</v>
          </cell>
          <cell r="P169">
            <v>673.35353466412244</v>
          </cell>
          <cell r="Q169">
            <v>740.36294786544465</v>
          </cell>
          <cell r="R169">
            <v>814.18051744802096</v>
          </cell>
          <cell r="S169">
            <v>8.4736602129898531E-2</v>
          </cell>
          <cell r="T169">
            <v>8.4736602129898586E-2</v>
          </cell>
          <cell r="U169">
            <v>8.4736602129898572E-2</v>
          </cell>
          <cell r="V169">
            <v>8.4736602129898572E-2</v>
          </cell>
          <cell r="W169">
            <v>8.4736602129898586E-2</v>
          </cell>
        </row>
        <row r="170">
          <cell r="C170" t="str">
            <v>CASSA</v>
          </cell>
          <cell r="D170">
            <v>329.73844341040166</v>
          </cell>
          <cell r="E170">
            <v>339.93818005105561</v>
          </cell>
          <cell r="F170">
            <v>355.03095734185177</v>
          </cell>
          <cell r="G170">
            <v>372.78250520894431</v>
          </cell>
          <cell r="H170">
            <v>391.42163046939163</v>
          </cell>
          <cell r="I170">
            <v>3296.1763499999997</v>
          </cell>
          <cell r="J170">
            <v>3484.4217988499995</v>
          </cell>
          <cell r="K170">
            <v>3686.0326745683501</v>
          </cell>
          <cell r="L170">
            <v>3901.9579224627032</v>
          </cell>
          <cell r="M170">
            <v>4133.2138629575547</v>
          </cell>
          <cell r="N170">
            <v>409.27856374999999</v>
          </cell>
          <cell r="O170">
            <v>432.65256403302539</v>
          </cell>
          <cell r="P170">
            <v>457.6861183361458</v>
          </cell>
          <cell r="Q170">
            <v>484.49705499478756</v>
          </cell>
          <cell r="R170">
            <v>513.21156815619338</v>
          </cell>
          <cell r="S170">
            <v>0.1241676780279065</v>
          </cell>
          <cell r="T170">
            <v>0.12416767802790646</v>
          </cell>
          <cell r="U170">
            <v>0.12416767802790646</v>
          </cell>
          <cell r="V170">
            <v>0.12416767802790642</v>
          </cell>
          <cell r="W170">
            <v>0.12416767802790651</v>
          </cell>
        </row>
        <row r="171">
          <cell r="C171" t="str">
            <v>Cornerstone Academy</v>
          </cell>
          <cell r="D171">
            <v>674.6478386662003</v>
          </cell>
          <cell r="E171">
            <v>682.19926081096548</v>
          </cell>
          <cell r="F171">
            <v>680.85510261254865</v>
          </cell>
          <cell r="G171">
            <v>680.85510261254865</v>
          </cell>
          <cell r="H171">
            <v>680.85510261254865</v>
          </cell>
          <cell r="I171">
            <v>5700.4340532000006</v>
          </cell>
          <cell r="J171">
            <v>5871.723230591303</v>
          </cell>
          <cell r="K171">
            <v>5973.6402911391306</v>
          </cell>
          <cell r="L171">
            <v>6077.5956928979131</v>
          </cell>
          <cell r="M171">
            <v>6183.630202691872</v>
          </cell>
          <cell r="N171">
            <v>618.79988445000049</v>
          </cell>
          <cell r="O171">
            <v>637.39385855584476</v>
          </cell>
          <cell r="P171">
            <v>648.45727314882242</v>
          </cell>
          <cell r="Q171">
            <v>659.74195603365945</v>
          </cell>
          <cell r="R171">
            <v>671.25233257619311</v>
          </cell>
          <cell r="S171">
            <v>0.10855311695126628</v>
          </cell>
          <cell r="T171">
            <v>0.10855311695126628</v>
          </cell>
          <cell r="U171">
            <v>0.10855311695126628</v>
          </cell>
          <cell r="V171">
            <v>0.10855311695126629</v>
          </cell>
          <cell r="W171">
            <v>0.10855311695126627</v>
          </cell>
        </row>
        <row r="172">
          <cell r="C172" t="str">
            <v>Columbus Arts &amp; Technology Academy</v>
          </cell>
          <cell r="D172">
            <v>560.95760351651631</v>
          </cell>
          <cell r="E172">
            <v>588.54968486451401</v>
          </cell>
          <cell r="F172">
            <v>614.68046345753442</v>
          </cell>
          <cell r="G172">
            <v>629.70006333501021</v>
          </cell>
          <cell r="H172">
            <v>632.22259528308086</v>
          </cell>
          <cell r="I172">
            <v>5344.5388789999997</v>
          </cell>
          <cell r="J172">
            <v>5658.0813299889996</v>
          </cell>
          <cell r="K172">
            <v>5993.8852949982193</v>
          </cell>
          <cell r="L172">
            <v>6180.4378758508392</v>
          </cell>
          <cell r="M172">
            <v>6285.4776729678561</v>
          </cell>
          <cell r="N172">
            <v>253.24222375000016</v>
          </cell>
          <cell r="O172">
            <v>566.26371491038685</v>
          </cell>
          <cell r="P172">
            <v>599.87114994316084</v>
          </cell>
          <cell r="Q172">
            <v>618.54142901812247</v>
          </cell>
          <cell r="R172">
            <v>629.05386640810116</v>
          </cell>
          <cell r="S172">
            <v>4.7383362621806493E-2</v>
          </cell>
          <cell r="T172">
            <v>0.10008051879867336</v>
          </cell>
          <cell r="U172">
            <v>0.10008051879867332</v>
          </cell>
          <cell r="V172">
            <v>0.10008051879867332</v>
          </cell>
          <cell r="W172">
            <v>0.10008051879867336</v>
          </cell>
        </row>
        <row r="173">
          <cell r="C173" t="str">
            <v>CHATA</v>
          </cell>
          <cell r="D173">
            <v>443.93510632818146</v>
          </cell>
          <cell r="E173">
            <v>482.00189708731773</v>
          </cell>
          <cell r="F173">
            <v>503.40210369367043</v>
          </cell>
          <cell r="G173">
            <v>528.57220887835399</v>
          </cell>
          <cell r="H173">
            <v>555.0008193222717</v>
          </cell>
          <cell r="I173">
            <v>4486.7188145333312</v>
          </cell>
          <cell r="J173">
            <v>4746.1938383333309</v>
          </cell>
          <cell r="K173">
            <v>5024.0915888231302</v>
          </cell>
          <cell r="L173">
            <v>5321.7200795977042</v>
          </cell>
          <cell r="M173">
            <v>5640.4801932172741</v>
          </cell>
          <cell r="N173">
            <v>609.38559379999981</v>
          </cell>
          <cell r="O173">
            <v>586.89938065646049</v>
          </cell>
          <cell r="P173">
            <v>615.40840468692943</v>
          </cell>
          <cell r="Q173">
            <v>645.94156942356165</v>
          </cell>
          <cell r="R173">
            <v>678.64258885649474</v>
          </cell>
          <cell r="S173">
            <v>0.13581987617010555</v>
          </cell>
          <cell r="T173">
            <v>0.12365685023571552</v>
          </cell>
          <cell r="U173">
            <v>0.1224914780725735</v>
          </cell>
          <cell r="V173">
            <v>0.12137834379902064</v>
          </cell>
          <cell r="W173">
            <v>0.12031645633160246</v>
          </cell>
        </row>
        <row r="174">
          <cell r="C174" t="str">
            <v>Columbus Preparatory Academy</v>
          </cell>
          <cell r="D174">
            <v>728.49617012509009</v>
          </cell>
          <cell r="E174">
            <v>743.32822683345364</v>
          </cell>
          <cell r="F174">
            <v>739.21411140790997</v>
          </cell>
          <cell r="G174">
            <v>739.21411140790997</v>
          </cell>
          <cell r="H174">
            <v>739.21411140790997</v>
          </cell>
          <cell r="I174">
            <v>6238.587516200002</v>
          </cell>
          <cell r="J174">
            <v>6347.372253200002</v>
          </cell>
          <cell r="K174">
            <v>6458.3326849400019</v>
          </cell>
          <cell r="L174">
            <v>6571.5123253148013</v>
          </cell>
          <cell r="M174">
            <v>6686.9555584970985</v>
          </cell>
          <cell r="N174">
            <v>337.41422375000025</v>
          </cell>
          <cell r="O174">
            <v>675.79232215219849</v>
          </cell>
          <cell r="P174">
            <v>687.60606252244088</v>
          </cell>
          <cell r="Q174">
            <v>699.65607770008796</v>
          </cell>
          <cell r="R174">
            <v>711.94709318128821</v>
          </cell>
          <cell r="S174">
            <v>5.4085034933600368E-2</v>
          </cell>
          <cell r="T174">
            <v>0.10646804617635283</v>
          </cell>
          <cell r="U174">
            <v>0.10646804617635283</v>
          </cell>
          <cell r="V174">
            <v>0.10646804617635282</v>
          </cell>
          <cell r="W174">
            <v>0.10646804617635282</v>
          </cell>
        </row>
        <row r="175">
          <cell r="C175" t="str">
            <v>Foundation Academy</v>
          </cell>
          <cell r="D175">
            <v>408.58998875333941</v>
          </cell>
          <cell r="E175">
            <v>426.19115110878607</v>
          </cell>
          <cell r="F175">
            <v>445.11343905545601</v>
          </cell>
          <cell r="G175">
            <v>459.15154410582585</v>
          </cell>
          <cell r="H175">
            <v>462.00881962994384</v>
          </cell>
          <cell r="I175">
            <v>3836.1622368888902</v>
          </cell>
          <cell r="J175">
            <v>4052.5182833488902</v>
          </cell>
          <cell r="K175">
            <v>4284.2356091075508</v>
          </cell>
          <cell r="L175">
            <v>4446.1513374545766</v>
          </cell>
          <cell r="M175">
            <v>4519.2964846658897</v>
          </cell>
          <cell r="N175">
            <v>371.96510000000029</v>
          </cell>
          <cell r="O175">
            <v>392.94359191132389</v>
          </cell>
          <cell r="P175">
            <v>415.41155674835159</v>
          </cell>
          <cell r="Q175">
            <v>431.11136201389155</v>
          </cell>
          <cell r="R175">
            <v>438.20372159538732</v>
          </cell>
          <cell r="S175">
            <v>9.6962817793040543E-2</v>
          </cell>
          <cell r="T175">
            <v>9.6962817793040543E-2</v>
          </cell>
          <cell r="U175">
            <v>9.6962817793040557E-2</v>
          </cell>
          <cell r="V175">
            <v>9.6962817793040529E-2</v>
          </cell>
          <cell r="W175">
            <v>9.6962817793040543E-2</v>
          </cell>
        </row>
        <row r="176">
          <cell r="C176" t="str">
            <v>Frazier Preparatory Academy</v>
          </cell>
          <cell r="D176">
            <v>451.01736836683205</v>
          </cell>
          <cell r="E176">
            <v>476.92819290745115</v>
          </cell>
          <cell r="F176">
            <v>498.10313418110564</v>
          </cell>
          <cell r="G176">
            <v>523.00829089016088</v>
          </cell>
          <cell r="H176">
            <v>544.54620402120065</v>
          </cell>
          <cell r="I176">
            <v>4371.1226742222207</v>
          </cell>
          <cell r="J176">
            <v>4656.5969916519989</v>
          </cell>
          <cell r="K176">
            <v>4962.3399856192909</v>
          </cell>
          <cell r="L176">
            <v>5289.7907321582597</v>
          </cell>
          <cell r="M176">
            <v>5582.2641084633669</v>
          </cell>
          <cell r="N176">
            <v>481.98903999999999</v>
          </cell>
          <cell r="O176">
            <v>513.46733572802293</v>
          </cell>
          <cell r="P176">
            <v>547.1805904527356</v>
          </cell>
          <cell r="Q176">
            <v>583.2874862629028</v>
          </cell>
          <cell r="R176">
            <v>615.53754474380321</v>
          </cell>
          <cell r="S176">
            <v>0.11026664679132189</v>
          </cell>
          <cell r="T176">
            <v>0.11026664679132187</v>
          </cell>
          <cell r="U176">
            <v>0.11026664679132187</v>
          </cell>
          <cell r="V176">
            <v>0.11026664679132188</v>
          </cell>
          <cell r="W176">
            <v>0.11026664679132184</v>
          </cell>
        </row>
        <row r="177">
          <cell r="C177" t="str">
            <v>Inkster Academy</v>
          </cell>
          <cell r="D177">
            <v>113.69987680182764</v>
          </cell>
          <cell r="E177">
            <v>174.33981109613569</v>
          </cell>
          <cell r="F177">
            <v>191.18259355739806</v>
          </cell>
          <cell r="G177">
            <v>194.53002931787111</v>
          </cell>
          <cell r="H177">
            <v>194.53002931787111</v>
          </cell>
          <cell r="I177">
            <v>1322.4729999999995</v>
          </cell>
          <cell r="J177">
            <v>1574.842599999999</v>
          </cell>
          <cell r="K177">
            <v>1708.2961096774188</v>
          </cell>
          <cell r="L177">
            <v>1738.5455718709673</v>
          </cell>
          <cell r="M177">
            <v>1769.4000233083864</v>
          </cell>
          <cell r="N177">
            <v>-224.69058103571393</v>
          </cell>
          <cell r="O177">
            <v>-178.10749133730312</v>
          </cell>
          <cell r="P177">
            <v>-156.76771460257945</v>
          </cell>
          <cell r="Q177">
            <v>-157.35632412379093</v>
          </cell>
          <cell r="R177">
            <v>-157.95670583542659</v>
          </cell>
          <cell r="S177">
            <v>-0.16990182864656897</v>
          </cell>
          <cell r="T177">
            <v>-0.11309542384572478</v>
          </cell>
          <cell r="U177">
            <v>-9.1768466669506277E-2</v>
          </cell>
          <cell r="V177">
            <v>-9.051032464708364E-2</v>
          </cell>
          <cell r="W177">
            <v>-8.9271337037784435E-2</v>
          </cell>
        </row>
        <row r="178">
          <cell r="C178" t="str">
            <v>Lorain Preparatory Academy</v>
          </cell>
          <cell r="D178">
            <v>335.7416572944494</v>
          </cell>
          <cell r="E178">
            <v>342.32220972593251</v>
          </cell>
          <cell r="F178">
            <v>340.42755130627432</v>
          </cell>
          <cell r="G178">
            <v>340.42755130627432</v>
          </cell>
          <cell r="H178">
            <v>340.42755130627432</v>
          </cell>
          <cell r="I178">
            <v>3606.94569</v>
          </cell>
          <cell r="J178">
            <v>3666.3417838000005</v>
          </cell>
          <cell r="K178">
            <v>3726.9257994759996</v>
          </cell>
          <cell r="L178">
            <v>3788.7214954655187</v>
          </cell>
          <cell r="M178">
            <v>3851.7531053748294</v>
          </cell>
          <cell r="N178">
            <v>434.36123124999995</v>
          </cell>
          <cell r="O178">
            <v>441.51392015960437</v>
          </cell>
          <cell r="P178">
            <v>448.80966284740077</v>
          </cell>
          <cell r="Q178">
            <v>456.25132038895333</v>
          </cell>
          <cell r="R178">
            <v>463.84181108133691</v>
          </cell>
          <cell r="S178">
            <v>0.12042355737549237</v>
          </cell>
          <cell r="T178">
            <v>0.12042355737549236</v>
          </cell>
          <cell r="U178">
            <v>0.12042355737549236</v>
          </cell>
          <cell r="V178">
            <v>0.12042355737549242</v>
          </cell>
          <cell r="W178">
            <v>0.12042355737549243</v>
          </cell>
        </row>
        <row r="179">
          <cell r="C179" t="str">
            <v>North Metro Flex Academy</v>
          </cell>
          <cell r="D179">
            <v>124.70309068587547</v>
          </cell>
          <cell r="E179">
            <v>184.97625118404858</v>
          </cell>
          <cell r="F179">
            <v>211.66438680153246</v>
          </cell>
          <cell r="G179">
            <v>243.41404482176236</v>
          </cell>
          <cell r="H179">
            <v>279.9261515450267</v>
          </cell>
          <cell r="I179">
            <v>1866.8452750000001</v>
          </cell>
          <cell r="J179">
            <v>2129.4325075750003</v>
          </cell>
          <cell r="K179">
            <v>2437.4473313854755</v>
          </cell>
          <cell r="L179">
            <v>2798.7487197151627</v>
          </cell>
          <cell r="M179">
            <v>3222.5552482258863</v>
          </cell>
          <cell r="N179">
            <v>405.37500000000017</v>
          </cell>
          <cell r="O179">
            <v>579.34033692071387</v>
          </cell>
          <cell r="P179">
            <v>663.13985212871137</v>
          </cell>
          <cell r="Q179">
            <v>761.43668346769186</v>
          </cell>
          <cell r="R179">
            <v>876.73886662831637</v>
          </cell>
          <cell r="S179">
            <v>0.21714440153590134</v>
          </cell>
          <cell r="T179">
            <v>0.27206325387624858</v>
          </cell>
          <cell r="U179">
            <v>0.27206325387624863</v>
          </cell>
          <cell r="V179">
            <v>0.27206325387624852</v>
          </cell>
          <cell r="W179">
            <v>0.27206325387624852</v>
          </cell>
        </row>
        <row r="180">
          <cell r="C180" t="str">
            <v>Steam of Dayton</v>
          </cell>
          <cell r="D180">
            <v>243.47237399016248</v>
          </cell>
          <cell r="E180">
            <v>263.83261735305808</v>
          </cell>
          <cell r="F180">
            <v>275.54641465337755</v>
          </cell>
          <cell r="G180">
            <v>289.32373538604639</v>
          </cell>
          <cell r="H180">
            <v>303.78992215534868</v>
          </cell>
          <cell r="I180">
            <v>2492.3206944444478</v>
          </cell>
          <cell r="J180">
            <v>2644.7112436411144</v>
          </cell>
          <cell r="K180">
            <v>2807.9215218307445</v>
          </cell>
          <cell r="L180">
            <v>2982.7197297718371</v>
          </cell>
          <cell r="M180">
            <v>3169.9286104767502</v>
          </cell>
          <cell r="N180">
            <v>276.73854125000037</v>
          </cell>
          <cell r="O180">
            <v>293.65945290433808</v>
          </cell>
          <cell r="P180">
            <v>311.78174928613362</v>
          </cell>
          <cell r="Q180">
            <v>331.19072871103668</v>
          </cell>
          <cell r="R180">
            <v>351.97774567510805</v>
          </cell>
          <cell r="S180">
            <v>0.111036489753052</v>
          </cell>
          <cell r="T180">
            <v>0.11103648975305203</v>
          </cell>
          <cell r="U180">
            <v>0.111036489753052</v>
          </cell>
          <cell r="V180">
            <v>0.11103648975305203</v>
          </cell>
          <cell r="W180">
            <v>0.111036489753052</v>
          </cell>
        </row>
        <row r="181">
          <cell r="C181" t="str">
            <v>Star of Toledo</v>
          </cell>
          <cell r="D181">
            <v>208.38047029936823</v>
          </cell>
          <cell r="E181">
            <v>223.24298391412606</v>
          </cell>
          <cell r="F181">
            <v>233.15465855285791</v>
          </cell>
          <cell r="G181">
            <v>244.81239148050085</v>
          </cell>
          <cell r="H181">
            <v>257.05301105452583</v>
          </cell>
          <cell r="I181">
            <v>2232.9967799999995</v>
          </cell>
          <cell r="J181">
            <v>2358.4238023799999</v>
          </cell>
          <cell r="K181">
            <v>2492.7561433489805</v>
          </cell>
          <cell r="L181">
            <v>2636.6260805267575</v>
          </cell>
          <cell r="M181">
            <v>2790.710783244157</v>
          </cell>
          <cell r="N181">
            <v>170.70405279999997</v>
          </cell>
          <cell r="O181">
            <v>233.10095924332319</v>
          </cell>
          <cell r="P181">
            <v>246.37804604412258</v>
          </cell>
          <cell r="Q181">
            <v>260.59780600777862</v>
          </cell>
          <cell r="R181">
            <v>275.82716892885423</v>
          </cell>
          <cell r="S181">
            <v>7.6446170603076291E-2</v>
          </cell>
          <cell r="T181">
            <v>9.8837604593410941E-2</v>
          </cell>
          <cell r="U181">
            <v>9.8837604593410955E-2</v>
          </cell>
          <cell r="V181">
            <v>9.8837604593410969E-2</v>
          </cell>
          <cell r="W181">
            <v>9.8837604593410969E-2</v>
          </cell>
        </row>
        <row r="182">
          <cell r="C182" t="str">
            <v>Steam Academy of Warrensville Heights</v>
          </cell>
          <cell r="D182">
            <v>204.38047029936823</v>
          </cell>
          <cell r="E182">
            <v>223.24298391412606</v>
          </cell>
          <cell r="F182">
            <v>233.15465855285791</v>
          </cell>
          <cell r="G182">
            <v>244.81239148050085</v>
          </cell>
          <cell r="H182">
            <v>257.05301105452583</v>
          </cell>
          <cell r="I182">
            <v>1782.2704600000004</v>
          </cell>
          <cell r="J182">
            <v>1894.3117586600008</v>
          </cell>
          <cell r="K182">
            <v>2014.3079895248611</v>
          </cell>
          <cell r="L182">
            <v>2142.8239527811261</v>
          </cell>
          <cell r="M182">
            <v>2280.4645494285855</v>
          </cell>
          <cell r="N182">
            <v>204.39801749999998</v>
          </cell>
          <cell r="O182">
            <v>256.33845727813878</v>
          </cell>
          <cell r="P182">
            <v>272.57635928052531</v>
          </cell>
          <cell r="Q182">
            <v>289.96715232508132</v>
          </cell>
          <cell r="R182">
            <v>308.59269167580067</v>
          </cell>
          <cell r="S182">
            <v>0.11468406287786419</v>
          </cell>
          <cell r="T182">
            <v>0.13532010035109934</v>
          </cell>
          <cell r="U182">
            <v>0.13532010035109932</v>
          </cell>
          <cell r="V182">
            <v>0.13532010035109934</v>
          </cell>
          <cell r="W182">
            <v>0.13532010035109932</v>
          </cell>
        </row>
        <row r="183">
          <cell r="C183" t="str">
            <v>Steam Academy of Warren</v>
          </cell>
          <cell r="D183">
            <v>208.95951845397113</v>
          </cell>
          <cell r="E183">
            <v>202.94816719466007</v>
          </cell>
          <cell r="F183">
            <v>211.95878050259807</v>
          </cell>
          <cell r="G183">
            <v>222.55671952772801</v>
          </cell>
          <cell r="H183">
            <v>233.6845555041144</v>
          </cell>
          <cell r="I183">
            <v>2409.9500400000006</v>
          </cell>
          <cell r="J183">
            <v>2544.6432908399997</v>
          </cell>
          <cell r="K183">
            <v>2688.8997624896401</v>
          </cell>
          <cell r="L183">
            <v>2843.398443626405</v>
          </cell>
          <cell r="M183">
            <v>3008.8665311238792</v>
          </cell>
          <cell r="N183">
            <v>186.82178624999986</v>
          </cell>
          <cell r="O183">
            <v>302.85239193083316</v>
          </cell>
          <cell r="P183">
            <v>320.02117061500547</v>
          </cell>
          <cell r="Q183">
            <v>338.40893258575414</v>
          </cell>
          <cell r="R183">
            <v>358.10222565642562</v>
          </cell>
          <cell r="S183">
            <v>7.752102041501234E-2</v>
          </cell>
          <cell r="T183">
            <v>0.11901565654448173</v>
          </cell>
          <cell r="U183">
            <v>0.11901565654448172</v>
          </cell>
          <cell r="V183">
            <v>0.11901565654448175</v>
          </cell>
          <cell r="W183">
            <v>0.11901565654448168</v>
          </cell>
        </row>
        <row r="184">
          <cell r="C184" t="str">
            <v>Youngstown Academy of Excellence</v>
          </cell>
          <cell r="D184">
            <v>169.038566608574</v>
          </cell>
          <cell r="E184">
            <v>182.65335047519409</v>
          </cell>
          <cell r="F184">
            <v>190.76290245233827</v>
          </cell>
          <cell r="G184">
            <v>200.30104757495519</v>
          </cell>
          <cell r="H184">
            <v>210.31609995370297</v>
          </cell>
          <cell r="I184">
            <v>1925.6593400000004</v>
          </cell>
          <cell r="J184">
            <v>2031.4757761399999</v>
          </cell>
          <cell r="K184">
            <v>2144.8051792459401</v>
          </cell>
          <cell r="L184">
            <v>2266.1809699724022</v>
          </cell>
          <cell r="M184">
            <v>2396.1744418404428</v>
          </cell>
          <cell r="N184">
            <v>145.4174574999999</v>
          </cell>
          <cell r="O184">
            <v>258.90333227533267</v>
          </cell>
          <cell r="P184">
            <v>273.34670415971408</v>
          </cell>
          <cell r="Q184">
            <v>288.8155554478866</v>
          </cell>
          <cell r="R184">
            <v>305.38269517751939</v>
          </cell>
          <cell r="S184">
            <v>7.5515671167466131E-2</v>
          </cell>
          <cell r="T184">
            <v>0.12744593625786374</v>
          </cell>
          <cell r="U184">
            <v>0.12744593625786374</v>
          </cell>
          <cell r="V184">
            <v>0.12744593625786374</v>
          </cell>
          <cell r="W184">
            <v>0.12744593625786377</v>
          </cell>
        </row>
        <row r="185">
          <cell r="C185" t="str">
            <v>Broadway</v>
          </cell>
          <cell r="D185">
            <v>363.38291820843415</v>
          </cell>
          <cell r="E185">
            <v>392.70470352166723</v>
          </cell>
          <cell r="F185">
            <v>412.3399386977506</v>
          </cell>
          <cell r="G185">
            <v>432.95693563263808</v>
          </cell>
          <cell r="H185">
            <v>454.60478241427001</v>
          </cell>
          <cell r="I185">
            <v>3954.8098530191292</v>
          </cell>
          <cell r="J185">
            <v>4180.2406862130192</v>
          </cell>
          <cell r="K185">
            <v>4421.6771085636765</v>
          </cell>
          <cell r="L185">
            <v>4680.2555169012303</v>
          </cell>
          <cell r="M185">
            <v>4957.19299223075</v>
          </cell>
          <cell r="N185">
            <v>788.73915619018771</v>
          </cell>
          <cell r="O185">
            <v>873.03303039970729</v>
          </cell>
          <cell r="P185">
            <v>964.39607429452917</v>
          </cell>
          <cell r="Q185">
            <v>1063.3518850146411</v>
          </cell>
          <cell r="R185">
            <v>1170.46166881881</v>
          </cell>
          <cell r="S185">
            <v>0.19943794657739583</v>
          </cell>
          <cell r="T185">
            <v>0.20884755111806946</v>
          </cell>
          <cell r="U185">
            <v>0.21810639958913702</v>
          </cell>
          <cell r="V185">
            <v>0.22719953668655257</v>
          </cell>
          <cell r="W185">
            <v>0.23611379880776021</v>
          </cell>
        </row>
        <row r="186">
          <cell r="C186" t="str">
            <v>Chapelside</v>
          </cell>
          <cell r="D186">
            <v>296.39653971960746</v>
          </cell>
          <cell r="E186">
            <v>299.34854661212358</v>
          </cell>
          <cell r="F186">
            <v>314.31597394272973</v>
          </cell>
          <cell r="G186">
            <v>330.03177263986623</v>
          </cell>
          <cell r="H186">
            <v>346.53336127185958</v>
          </cell>
          <cell r="I186">
            <v>3248.8146120960005</v>
          </cell>
          <cell r="J186">
            <v>3417.4767687719741</v>
          </cell>
          <cell r="K186">
            <v>3598.1139385719416</v>
          </cell>
          <cell r="L186">
            <v>3791.5763474277064</v>
          </cell>
          <cell r="M186">
            <v>3998.7745873122312</v>
          </cell>
          <cell r="N186">
            <v>-77.485703653721288</v>
          </cell>
          <cell r="O186">
            <v>-49.946810389714955</v>
          </cell>
          <cell r="P186">
            <v>-19.443951011261788</v>
          </cell>
          <cell r="Q186">
            <v>14.253490169615588</v>
          </cell>
          <cell r="R186">
            <v>51.392906036621298</v>
          </cell>
          <cell r="S186">
            <v>-2.3850454059528722E-2</v>
          </cell>
          <cell r="T186">
            <v>-1.4615113362617733E-2</v>
          </cell>
          <cell r="U186">
            <v>-5.4039286535153231E-3</v>
          </cell>
          <cell r="V186">
            <v>3.7592517896377024E-3</v>
          </cell>
          <cell r="W186">
            <v>1.2852163810304932E-2</v>
          </cell>
        </row>
        <row r="187">
          <cell r="C187" t="str">
            <v>East</v>
          </cell>
          <cell r="D187">
            <v>266.14332583555955</v>
          </cell>
          <cell r="E187">
            <v>288.23530058923529</v>
          </cell>
          <cell r="F187">
            <v>308.41177163048178</v>
          </cell>
          <cell r="G187">
            <v>330.00059564461549</v>
          </cell>
          <cell r="H187">
            <v>353.10063733973851</v>
          </cell>
          <cell r="I187">
            <v>2903.6141913272704</v>
          </cell>
          <cell r="J187">
            <v>3104.639610875709</v>
          </cell>
          <cell r="K187">
            <v>3324.0387537708739</v>
          </cell>
          <cell r="L187">
            <v>3563.4909783266576</v>
          </cell>
          <cell r="M187">
            <v>3824.8291362068385</v>
          </cell>
          <cell r="N187">
            <v>220.44255125677157</v>
          </cell>
          <cell r="O187">
            <v>274.24310021973281</v>
          </cell>
          <cell r="P187">
            <v>334.07883544657722</v>
          </cell>
          <cell r="Q187">
            <v>400.52372928359659</v>
          </cell>
          <cell r="R187">
            <v>474.20466227596944</v>
          </cell>
          <cell r="S187">
            <v>7.5920055741291556E-2</v>
          </cell>
          <cell r="T187">
            <v>8.8333312265631542E-2</v>
          </cell>
          <cell r="U187">
            <v>0.10050389306309672</v>
          </cell>
          <cell r="V187">
            <v>0.11239644823562156</v>
          </cell>
          <cell r="W187">
            <v>0.12398061335263931</v>
          </cell>
        </row>
        <row r="188">
          <cell r="C188" t="str">
            <v>Lincoln Park</v>
          </cell>
          <cell r="D188">
            <v>239.35399325200362</v>
          </cell>
          <cell r="E188">
            <v>255.71469066527166</v>
          </cell>
          <cell r="F188">
            <v>268.50042519853525</v>
          </cell>
          <cell r="G188">
            <v>281.92544645846209</v>
          </cell>
          <cell r="H188">
            <v>296.02171878138512</v>
          </cell>
          <cell r="I188">
            <v>2713.3057856595092</v>
          </cell>
          <cell r="J188">
            <v>2870.6885454208423</v>
          </cell>
          <cell r="K188">
            <v>3039.2454811252301</v>
          </cell>
          <cell r="L188">
            <v>3219.7699592646291</v>
          </cell>
          <cell r="M188">
            <v>3413.1116753519259</v>
          </cell>
          <cell r="N188">
            <v>276.23126583394526</v>
          </cell>
          <cell r="O188">
            <v>324.21527398393636</v>
          </cell>
          <cell r="P188">
            <v>376.46396819968345</v>
          </cell>
          <cell r="Q188">
            <v>433.29729762159889</v>
          </cell>
          <cell r="R188">
            <v>495.05827090765501</v>
          </cell>
          <cell r="S188">
            <v>0.10180616843626535</v>
          </cell>
          <cell r="T188">
            <v>0.11293989886193191</v>
          </cell>
          <cell r="U188">
            <v>0.12386757520498276</v>
          </cell>
          <cell r="V188">
            <v>0.13457399227383335</v>
          </cell>
          <cell r="W188">
            <v>0.14504602192854107</v>
          </cell>
        </row>
        <row r="189">
          <cell r="C189" t="str">
            <v>Northcoast</v>
          </cell>
          <cell r="D189">
            <v>286.42944453506772</v>
          </cell>
          <cell r="E189">
            <v>297.31906494017693</v>
          </cell>
          <cell r="F189">
            <v>312.18501818718579</v>
          </cell>
          <cell r="G189">
            <v>327.79426909654507</v>
          </cell>
          <cell r="H189">
            <v>344.18398255137237</v>
          </cell>
          <cell r="I189">
            <v>2946.8090057722798</v>
          </cell>
          <cell r="J189">
            <v>3111.2647393820353</v>
          </cell>
          <cell r="K189">
            <v>3287.3968300780834</v>
          </cell>
          <cell r="L189">
            <v>3476.0342992135497</v>
          </cell>
          <cell r="M189">
            <v>3678.065028657636</v>
          </cell>
          <cell r="N189">
            <v>431.45009988158301</v>
          </cell>
          <cell r="O189">
            <v>480.17402513255638</v>
          </cell>
          <cell r="P189">
            <v>533.05938173059712</v>
          </cell>
          <cell r="Q189">
            <v>590.41567195443452</v>
          </cell>
          <cell r="R189">
            <v>652.57465355764441</v>
          </cell>
          <cell r="S189">
            <v>0.14641264467308476</v>
          </cell>
          <cell r="T189">
            <v>0.154334029841488</v>
          </cell>
          <cell r="U189">
            <v>0.162152429196671</v>
          </cell>
          <cell r="V189">
            <v>0.16985323536307326</v>
          </cell>
          <cell r="W189">
            <v>0.1774233594221718</v>
          </cell>
        </row>
        <row r="190">
          <cell r="C190" t="str">
            <v>Northwest</v>
          </cell>
          <cell r="D190">
            <v>265.69268305874999</v>
          </cell>
          <cell r="E190">
            <v>281.08321156460414</v>
          </cell>
          <cell r="F190">
            <v>295.13737214283447</v>
          </cell>
          <cell r="G190">
            <v>309.89424074997618</v>
          </cell>
          <cell r="H190">
            <v>325.38895278747503</v>
          </cell>
          <cell r="I190">
            <v>2869.8753198698696</v>
          </cell>
          <cell r="J190">
            <v>3025.8234764105814</v>
          </cell>
          <cell r="K190">
            <v>3192.8439520656834</v>
          </cell>
          <cell r="L190">
            <v>3371.7228814922973</v>
          </cell>
          <cell r="M190">
            <v>3563.3022149082012</v>
          </cell>
          <cell r="N190">
            <v>217.7007956490321</v>
          </cell>
          <cell r="O190">
            <v>254.81535266885814</v>
          </cell>
          <cell r="P190">
            <v>295.3160823789068</v>
          </cell>
          <cell r="Q190">
            <v>339.45842382302112</v>
          </cell>
          <cell r="R190">
            <v>387.51625263281289</v>
          </cell>
          <cell r="S190">
            <v>7.5857231198079869E-2</v>
          </cell>
          <cell r="T190">
            <v>8.4213555303343679E-2</v>
          </cell>
          <cell r="U190">
            <v>9.2493114857005551E-2</v>
          </cell>
          <cell r="V190">
            <v>0.10067803190064646</v>
          </cell>
          <cell r="W190">
            <v>0.10875200285047845</v>
          </cell>
        </row>
        <row r="191">
          <cell r="C191" t="str">
            <v>Pearl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0</v>
          </cell>
          <cell r="V191">
            <v>0</v>
          </cell>
          <cell r="W191">
            <v>0</v>
          </cell>
        </row>
        <row r="192">
          <cell r="C192" t="str">
            <v>Riverside</v>
          </cell>
          <cell r="D192">
            <v>297.05103915727437</v>
          </cell>
          <cell r="E192">
            <v>325.29412495070841</v>
          </cell>
          <cell r="F192">
            <v>348.06471369725801</v>
          </cell>
          <cell r="G192">
            <v>372.42924365606609</v>
          </cell>
          <cell r="H192">
            <v>398.49929071199062</v>
          </cell>
          <cell r="I192">
            <v>2983.2192172140603</v>
          </cell>
          <cell r="J192">
            <v>3197.2019130186554</v>
          </cell>
          <cell r="K192">
            <v>3430.7426272197918</v>
          </cell>
          <cell r="L192">
            <v>3685.6289626989114</v>
          </cell>
          <cell r="M192">
            <v>3963.8119092408228</v>
          </cell>
          <cell r="N192">
            <v>476.46215564788076</v>
          </cell>
          <cell r="O192">
            <v>553.14556220144789</v>
          </cell>
          <cell r="P192">
            <v>638.01126967448249</v>
          </cell>
          <cell r="Q192">
            <v>731.83060912223652</v>
          </cell>
          <cell r="R192">
            <v>835.44588063343008</v>
          </cell>
          <cell r="S192">
            <v>0.15971409439123774</v>
          </cell>
          <cell r="T192">
            <v>0.17300926786922646</v>
          </cell>
          <cell r="U192">
            <v>0.18596885251969911</v>
          </cell>
          <cell r="V192">
            <v>0.19856328906921</v>
          </cell>
          <cell r="W192">
            <v>0.21076829571195282</v>
          </cell>
        </row>
        <row r="193">
          <cell r="C193" t="str">
            <v>University</v>
          </cell>
          <cell r="D193">
            <v>207.79820826071753</v>
          </cell>
          <cell r="E193">
            <v>231.61765225920689</v>
          </cell>
          <cell r="F193">
            <v>247.83088791735136</v>
          </cell>
          <cell r="G193">
            <v>265.179050071566</v>
          </cell>
          <cell r="H193">
            <v>283.74158357657558</v>
          </cell>
          <cell r="I193">
            <v>2302.6955601651998</v>
          </cell>
          <cell r="J193">
            <v>2463.1371530850047</v>
          </cell>
          <cell r="K193">
            <v>2638.2431075976806</v>
          </cell>
          <cell r="L193">
            <v>2829.3537463528146</v>
          </cell>
          <cell r="M193">
            <v>3037.931897490168</v>
          </cell>
          <cell r="N193">
            <v>111.08451014022202</v>
          </cell>
          <cell r="O193">
            <v>145.98571661883642</v>
          </cell>
          <cell r="P193">
            <v>184.85768748006569</v>
          </cell>
          <cell r="Q193">
            <v>228.07896647068947</v>
          </cell>
          <cell r="R193">
            <v>276.06300855358802</v>
          </cell>
          <cell r="S193">
            <v>4.8241075399586303E-2</v>
          </cell>
          <cell r="T193">
            <v>5.9268204548006485E-2</v>
          </cell>
          <cell r="U193">
            <v>7.0068481159946086E-2</v>
          </cell>
          <cell r="V193">
            <v>8.0611682708355295E-2</v>
          </cell>
          <cell r="W193">
            <v>9.0872020133717132E-2</v>
          </cell>
        </row>
        <row r="194">
          <cell r="C194" t="str">
            <v>West</v>
          </cell>
          <cell r="D194">
            <v>253.14332583555958</v>
          </cell>
          <cell r="E194">
            <v>284.12743407252407</v>
          </cell>
          <cell r="F194">
            <v>298.33380577615026</v>
          </cell>
          <cell r="G194">
            <v>313.25049606495776</v>
          </cell>
          <cell r="H194">
            <v>328.91302086820571</v>
          </cell>
          <cell r="I194">
            <v>3040.7543576194789</v>
          </cell>
          <cell r="J194">
            <v>3204.386293648236</v>
          </cell>
          <cell r="K194">
            <v>3379.636097135035</v>
          </cell>
          <cell r="L194">
            <v>3567.3286366693965</v>
          </cell>
          <cell r="M194">
            <v>3768.3473465106981</v>
          </cell>
          <cell r="N194">
            <v>286.13722799688315</v>
          </cell>
          <cell r="O194">
            <v>326.83372033862435</v>
          </cell>
          <cell r="P194">
            <v>371.18282050882675</v>
          </cell>
          <cell r="Q194">
            <v>419.45912680075566</v>
          </cell>
          <cell r="R194">
            <v>471.95703924924828</v>
          </cell>
          <cell r="S194">
            <v>9.4100737627781261E-2</v>
          </cell>
          <cell r="T194">
            <v>0.1019957303482658</v>
          </cell>
          <cell r="U194">
            <v>0.10982922712403376</v>
          </cell>
          <cell r="V194">
            <v>0.1175835392593321</v>
          </cell>
          <cell r="W194">
            <v>0.125242446051651</v>
          </cell>
        </row>
        <row r="195">
          <cell r="C195" t="str">
            <v>Total</v>
          </cell>
          <cell r="D195">
            <v>8824.2245136748952</v>
          </cell>
          <cell r="E195">
            <v>9401.857483694972</v>
          </cell>
          <cell r="F195">
            <v>9810.6342887946321</v>
          </cell>
          <cell r="G195">
            <v>10242.021519186474</v>
          </cell>
          <cell r="H195">
            <v>10668.326321821498</v>
          </cell>
          <cell r="I195">
            <v>88076.367970871695</v>
          </cell>
          <cell r="J195">
            <v>93220.476937878106</v>
          </cell>
          <cell r="K195">
            <v>98560.195654177311</v>
          </cell>
          <cell r="L195">
            <v>103958.09456900592</v>
          </cell>
          <cell r="M195">
            <v>109544.072871843</v>
          </cell>
          <cell r="N195">
            <v>8460.0479599210721</v>
          </cell>
          <cell r="O195">
            <v>10298.705885220508</v>
          </cell>
          <cell r="P195">
            <v>11234.031042142366</v>
          </cell>
          <cell r="Q195">
            <v>12207.530376630291</v>
          </cell>
          <cell r="R195">
            <v>13247.657360925805</v>
          </cell>
          <cell r="S195">
            <v>9.6053551648711821E-2</v>
          </cell>
          <cell r="T195">
            <v>0.11047686327633295</v>
          </cell>
          <cell r="U195">
            <v>0.1139814198579691</v>
          </cell>
          <cell r="V195">
            <v>0.11742741560665201</v>
          </cell>
          <cell r="W195">
            <v>0.12093449708068101</v>
          </cell>
        </row>
        <row r="196">
          <cell r="C196" t="str">
            <v>Less: Shared Services</v>
          </cell>
          <cell r="N196">
            <v>-5874.000590085936</v>
          </cell>
          <cell r="O196">
            <v>-6628.980601887657</v>
          </cell>
          <cell r="P196">
            <v>-7411.8102139254079</v>
          </cell>
          <cell r="Q196">
            <v>-8223.3014182039151</v>
          </cell>
          <cell r="R196">
            <v>-9064.2875465679954</v>
          </cell>
        </row>
        <row r="197">
          <cell r="C197" t="str">
            <v>Actual Contribution</v>
          </cell>
          <cell r="N197">
            <v>2586.0473698351361</v>
          </cell>
          <cell r="O197">
            <v>3669.7252833328512</v>
          </cell>
          <cell r="P197">
            <v>3822.2208282169577</v>
          </cell>
          <cell r="Q197">
            <v>3984.2289584263763</v>
          </cell>
          <cell r="R197">
            <v>4183.3698143578094</v>
          </cell>
        </row>
        <row r="199">
          <cell r="C199" t="str">
            <v>% Growth</v>
          </cell>
          <cell r="E199">
            <v>6.5459913120401669E-2</v>
          </cell>
          <cell r="F199">
            <v>4.3478302644831102E-2</v>
          </cell>
          <cell r="G199">
            <v>4.3971390400777466E-2</v>
          </cell>
          <cell r="H199">
            <v>4.1623111398118473E-2</v>
          </cell>
          <cell r="J199">
            <v>5.8405098728726568E-2</v>
          </cell>
          <cell r="K199">
            <v>5.7280534188401289E-2</v>
          </cell>
          <cell r="L199">
            <v>5.4767534489972514E-2</v>
          </cell>
          <cell r="M199">
            <v>5.3732980832283284E-2</v>
          </cell>
          <cell r="O199">
            <v>0.21733422009070846</v>
          </cell>
          <cell r="P199">
            <v>9.0819678447573216E-2</v>
          </cell>
          <cell r="Q199">
            <v>8.6656279552373094E-2</v>
          </cell>
          <cell r="R199">
            <v>8.5203718705193499E-2</v>
          </cell>
        </row>
        <row r="200">
          <cell r="C200" t="str">
            <v>% Margin</v>
          </cell>
          <cell r="N200">
            <v>2.9361421564186033E-2</v>
          </cell>
          <cell r="O200">
            <v>3.936608569143394E-2</v>
          </cell>
          <cell r="P200">
            <v>3.8780572652556002E-2</v>
          </cell>
          <cell r="Q200">
            <v>3.8325336520877662E-2</v>
          </cell>
          <cell r="R200">
            <v>3.8188919808121308E-2</v>
          </cell>
        </row>
      </sheetData>
      <sheetData sheetId="6" refreshError="1"/>
      <sheetData sheetId="7" refreshError="1"/>
      <sheetData sheetId="8" refreshError="1">
        <row r="4">
          <cell r="D4" t="str">
            <v>Returns Waterfall</v>
          </cell>
        </row>
        <row r="5">
          <cell r="B5" t="str">
            <v>($ 000's)</v>
          </cell>
          <cell r="D5">
            <v>42916</v>
          </cell>
          <cell r="E5">
            <v>43281</v>
          </cell>
          <cell r="F5">
            <v>43646</v>
          </cell>
          <cell r="G5">
            <v>44012</v>
          </cell>
          <cell r="H5">
            <v>44377</v>
          </cell>
        </row>
        <row r="6">
          <cell r="B6" t="str">
            <v>TTM Adj. EBITDA</v>
          </cell>
          <cell r="D6">
            <v>4499.2039945008328</v>
          </cell>
          <cell r="E6">
            <v>8208.0537291232067</v>
          </cell>
          <cell r="F6">
            <v>12635.041703092465</v>
          </cell>
          <cell r="G6">
            <v>17078.783297441529</v>
          </cell>
          <cell r="H6">
            <v>21741.629452952573</v>
          </cell>
        </row>
        <row r="7">
          <cell r="B7" t="str">
            <v>Exit Multiple</v>
          </cell>
          <cell r="D7">
            <v>7.5</v>
          </cell>
          <cell r="E7">
            <v>7.5</v>
          </cell>
          <cell r="F7">
            <v>7.5</v>
          </cell>
          <cell r="G7">
            <v>7.5</v>
          </cell>
          <cell r="H7">
            <v>7.5</v>
          </cell>
        </row>
        <row r="8">
          <cell r="B8" t="str">
            <v>Total Enterprise Value</v>
          </cell>
          <cell r="D8">
            <v>33744.029958756248</v>
          </cell>
          <cell r="E8">
            <v>61560.402968424052</v>
          </cell>
          <cell r="F8">
            <v>94762.812773193495</v>
          </cell>
          <cell r="G8">
            <v>128090.87473081147</v>
          </cell>
          <cell r="H8">
            <v>163062.22089714429</v>
          </cell>
        </row>
        <row r="10">
          <cell r="B10" t="str">
            <v>Plus: Cash</v>
          </cell>
          <cell r="D10">
            <v>9792.3058849491863</v>
          </cell>
          <cell r="E10">
            <v>12270.514690709202</v>
          </cell>
          <cell r="F10">
            <v>15904.866203719144</v>
          </cell>
          <cell r="G10">
            <v>20842.750632146533</v>
          </cell>
          <cell r="H10">
            <v>26899.733725227481</v>
          </cell>
        </row>
        <row r="11">
          <cell r="B11" t="str">
            <v>Less: Debt</v>
          </cell>
          <cell r="D11">
            <v>-21458.708620167614</v>
          </cell>
          <cell r="E11">
            <v>-21458.708620167614</v>
          </cell>
          <cell r="F11">
            <v>-21458.708620167614</v>
          </cell>
          <cell r="G11">
            <v>-21458.708620167614</v>
          </cell>
          <cell r="H11">
            <v>-21458.708620167614</v>
          </cell>
        </row>
        <row r="12">
          <cell r="B12" t="str">
            <v>Total Equity Value</v>
          </cell>
          <cell r="D12">
            <v>22077.62722353782</v>
          </cell>
          <cell r="E12">
            <v>37086.43339924945</v>
          </cell>
          <cell r="F12">
            <v>50416.454194874532</v>
          </cell>
          <cell r="G12">
            <v>64823.479860451087</v>
          </cell>
          <cell r="H12">
            <v>81029.209144458568</v>
          </cell>
        </row>
        <row r="14">
          <cell r="B14" t="str">
            <v>MOIC</v>
          </cell>
          <cell r="D14">
            <v>0.33899664271260954</v>
          </cell>
          <cell r="E14">
            <v>0.56945324265311759</v>
          </cell>
          <cell r="F14">
            <v>0.7741324978671229</v>
          </cell>
          <cell r="G14">
            <v>0.99534890317438796</v>
          </cell>
          <cell r="H14">
            <v>1.2441839688435339</v>
          </cell>
        </row>
      </sheetData>
      <sheetData sheetId="9" refreshError="1"/>
      <sheetData sheetId="10" refreshError="1">
        <row r="4">
          <cell r="E4" t="str">
            <v>Original Budget</v>
          </cell>
          <cell r="G4" t="str">
            <v>Fiscal 2017</v>
          </cell>
          <cell r="V4" t="str">
            <v>Fiscal 2018</v>
          </cell>
          <cell r="AK4" t="str">
            <v>Fiscal 2019</v>
          </cell>
          <cell r="AZ4" t="str">
            <v>Fiscal 2020</v>
          </cell>
          <cell r="BO4" t="str">
            <v>Fiscal 2021</v>
          </cell>
        </row>
        <row r="5">
          <cell r="D5" t="str">
            <v>FY16</v>
          </cell>
          <cell r="E5" t="str">
            <v>FY17</v>
          </cell>
          <cell r="G5">
            <v>42576</v>
          </cell>
          <cell r="H5">
            <v>42613</v>
          </cell>
          <cell r="I5">
            <v>42643</v>
          </cell>
          <cell r="J5">
            <v>42674</v>
          </cell>
          <cell r="K5">
            <v>42704</v>
          </cell>
          <cell r="L5">
            <v>42735</v>
          </cell>
          <cell r="M5">
            <v>42766</v>
          </cell>
          <cell r="N5">
            <v>42794</v>
          </cell>
          <cell r="O5">
            <v>42825</v>
          </cell>
          <cell r="P5">
            <v>42855</v>
          </cell>
          <cell r="Q5">
            <v>42886</v>
          </cell>
          <cell r="R5">
            <v>42916</v>
          </cell>
          <cell r="T5" t="str">
            <v>FY17</v>
          </cell>
          <cell r="V5">
            <v>42947</v>
          </cell>
          <cell r="W5">
            <v>42978</v>
          </cell>
          <cell r="X5">
            <v>43008</v>
          </cell>
          <cell r="Y5">
            <v>43039</v>
          </cell>
          <cell r="Z5">
            <v>43069</v>
          </cell>
          <cell r="AA5">
            <v>43100</v>
          </cell>
          <cell r="AB5">
            <v>43131</v>
          </cell>
          <cell r="AC5">
            <v>43159</v>
          </cell>
          <cell r="AD5">
            <v>43190</v>
          </cell>
          <cell r="AE5">
            <v>43220</v>
          </cell>
          <cell r="AF5">
            <v>43251</v>
          </cell>
          <cell r="AG5">
            <v>43281</v>
          </cell>
          <cell r="AI5" t="str">
            <v>FY18</v>
          </cell>
          <cell r="AK5">
            <v>43312</v>
          </cell>
          <cell r="AL5">
            <v>43343</v>
          </cell>
          <cell r="AM5">
            <v>43373</v>
          </cell>
          <cell r="AN5">
            <v>43404</v>
          </cell>
          <cell r="AO5">
            <v>43434</v>
          </cell>
          <cell r="AP5">
            <v>43465</v>
          </cell>
          <cell r="AQ5">
            <v>43496</v>
          </cell>
          <cell r="AR5">
            <v>43524</v>
          </cell>
          <cell r="AS5">
            <v>43555</v>
          </cell>
          <cell r="AT5">
            <v>43585</v>
          </cell>
          <cell r="AU5">
            <v>43616</v>
          </cell>
          <cell r="AV5">
            <v>43646</v>
          </cell>
          <cell r="AX5" t="str">
            <v>FY19</v>
          </cell>
          <cell r="AZ5">
            <v>43677</v>
          </cell>
          <cell r="BA5">
            <v>43708</v>
          </cell>
          <cell r="BB5">
            <v>43738</v>
          </cell>
          <cell r="BC5">
            <v>43769</v>
          </cell>
          <cell r="BD5">
            <v>43799</v>
          </cell>
          <cell r="BE5">
            <v>43830</v>
          </cell>
          <cell r="BF5">
            <v>43861</v>
          </cell>
          <cell r="BG5">
            <v>43890</v>
          </cell>
          <cell r="BH5">
            <v>43921</v>
          </cell>
          <cell r="BI5">
            <v>43951</v>
          </cell>
          <cell r="BJ5">
            <v>43982</v>
          </cell>
          <cell r="BK5">
            <v>44012</v>
          </cell>
          <cell r="BM5" t="str">
            <v>FY20</v>
          </cell>
          <cell r="BO5">
            <v>44043</v>
          </cell>
          <cell r="BP5">
            <v>44074</v>
          </cell>
          <cell r="BQ5">
            <v>44104</v>
          </cell>
          <cell r="BR5">
            <v>44135</v>
          </cell>
          <cell r="BS5">
            <v>44165</v>
          </cell>
          <cell r="BT5">
            <v>44196</v>
          </cell>
          <cell r="BU5">
            <v>44227</v>
          </cell>
          <cell r="BV5">
            <v>44255</v>
          </cell>
          <cell r="BW5">
            <v>44286</v>
          </cell>
          <cell r="BX5">
            <v>44316</v>
          </cell>
          <cell r="BY5">
            <v>44347</v>
          </cell>
          <cell r="BZ5">
            <v>44377</v>
          </cell>
          <cell r="CB5" t="str">
            <v>FY21</v>
          </cell>
        </row>
        <row r="6">
          <cell r="B6" t="str">
            <v>Income Statement</v>
          </cell>
        </row>
        <row r="7">
          <cell r="B7" t="str">
            <v>Enrollment</v>
          </cell>
        </row>
        <row r="8">
          <cell r="B8" t="str">
            <v>Mosaica</v>
          </cell>
          <cell r="D8">
            <v>5382.4838749999999</v>
          </cell>
          <cell r="E8">
            <v>6069.5499999999993</v>
          </cell>
          <cell r="G8">
            <v>5838.9533333333329</v>
          </cell>
          <cell r="H8">
            <v>5838.9533333333329</v>
          </cell>
          <cell r="I8">
            <v>5838.9533333333329</v>
          </cell>
          <cell r="J8">
            <v>6665</v>
          </cell>
          <cell r="K8">
            <v>6627.9722222222217</v>
          </cell>
          <cell r="L8">
            <v>6591.1501543209879</v>
          </cell>
          <cell r="M8">
            <v>6554.5326534636488</v>
          </cell>
          <cell r="N8">
            <v>6518.1185831666289</v>
          </cell>
          <cell r="O8">
            <v>6481.9068132601496</v>
          </cell>
          <cell r="P8">
            <v>6445.8962198531472</v>
          </cell>
          <cell r="Q8">
            <v>6410.085685298408</v>
          </cell>
          <cell r="R8">
            <v>6374.4740981578607</v>
          </cell>
          <cell r="T8">
            <v>6348.833035811921</v>
          </cell>
          <cell r="V8">
            <v>6518.7929366381177</v>
          </cell>
          <cell r="W8">
            <v>6518.7929366381177</v>
          </cell>
          <cell r="X8">
            <v>6518.7929366381177</v>
          </cell>
          <cell r="Y8">
            <v>6975.3</v>
          </cell>
          <cell r="Z8">
            <v>6936.5483333333323</v>
          </cell>
          <cell r="AA8">
            <v>6898.0119537037017</v>
          </cell>
          <cell r="AB8">
            <v>6859.6896650720164</v>
          </cell>
          <cell r="AC8">
            <v>6821.5802780438389</v>
          </cell>
          <cell r="AD8">
            <v>6783.6826098324846</v>
          </cell>
          <cell r="AE8">
            <v>6745.9954842223042</v>
          </cell>
          <cell r="AF8">
            <v>6708.5177315321789</v>
          </cell>
          <cell r="AG8">
            <v>6671.2481885792249</v>
          </cell>
          <cell r="AI8">
            <v>6746.4127545194524</v>
          </cell>
          <cell r="AK8">
            <v>6671.2481885792249</v>
          </cell>
          <cell r="AL8">
            <v>6671.2481885792249</v>
          </cell>
          <cell r="AM8">
            <v>6671.2481885792249</v>
          </cell>
          <cell r="AN8">
            <v>7276.5590000000002</v>
          </cell>
          <cell r="AO8">
            <v>7236.1336722222213</v>
          </cell>
          <cell r="AP8">
            <v>7195.9329295987654</v>
          </cell>
          <cell r="AQ8">
            <v>7155.9555244343273</v>
          </cell>
          <cell r="AR8">
            <v>7116.2002159652484</v>
          </cell>
          <cell r="AS8">
            <v>7076.6657703209976</v>
          </cell>
          <cell r="AT8">
            <v>7037.35096048588</v>
          </cell>
          <cell r="AU8">
            <v>6998.2545662609591</v>
          </cell>
          <cell r="AV8">
            <v>6959.3753742261788</v>
          </cell>
          <cell r="AX8">
            <v>7005.5143816043537</v>
          </cell>
          <cell r="AZ8">
            <v>6959.3753742261788</v>
          </cell>
          <cell r="BA8">
            <v>6959.3753742261788</v>
          </cell>
          <cell r="BB8">
            <v>6959.3753742261788</v>
          </cell>
          <cell r="BC8">
            <v>7550.5879699999996</v>
          </cell>
          <cell r="BD8">
            <v>7508.6402590555563</v>
          </cell>
          <cell r="BE8">
            <v>7466.9255909496906</v>
          </cell>
          <cell r="BF8">
            <v>7425.4426709999707</v>
          </cell>
          <cell r="BG8">
            <v>7384.1902117166383</v>
          </cell>
          <cell r="BH8">
            <v>7343.1669327626569</v>
          </cell>
          <cell r="BI8">
            <v>7302.3715609139754</v>
          </cell>
          <cell r="BJ8">
            <v>7261.8028300200094</v>
          </cell>
          <cell r="BK8">
            <v>7221.4594809643404</v>
          </cell>
          <cell r="BM8">
            <v>7278.5594691717815</v>
          </cell>
          <cell r="BO8">
            <v>7221.4594809643404</v>
          </cell>
          <cell r="BP8">
            <v>7221.4594809643404</v>
          </cell>
          <cell r="BQ8">
            <v>7221.4594809643404</v>
          </cell>
          <cell r="BR8">
            <v>7814.0453075999985</v>
          </cell>
          <cell r="BS8">
            <v>7770.6339447800001</v>
          </cell>
          <cell r="BT8">
            <v>7727.4637561978898</v>
          </cell>
          <cell r="BU8">
            <v>7684.5334019967904</v>
          </cell>
          <cell r="BV8">
            <v>7641.8415497634742</v>
          </cell>
          <cell r="BW8">
            <v>7599.3868744870106</v>
          </cell>
          <cell r="BX8">
            <v>7557.1680585176391</v>
          </cell>
          <cell r="BY8">
            <v>7515.183791525872</v>
          </cell>
          <cell r="BZ8">
            <v>7473.4327704618418</v>
          </cell>
          <cell r="CB8">
            <v>7537.3389915186281</v>
          </cell>
        </row>
        <row r="9">
          <cell r="B9" t="str">
            <v>White Hat</v>
          </cell>
          <cell r="D9">
            <v>2545.0499999999997</v>
          </cell>
          <cell r="E9">
            <v>2566.9</v>
          </cell>
          <cell r="G9">
            <v>2258</v>
          </cell>
          <cell r="H9">
            <v>2258</v>
          </cell>
          <cell r="I9">
            <v>2258</v>
          </cell>
          <cell r="J9">
            <v>2605</v>
          </cell>
          <cell r="K9">
            <v>2590.5277777777778</v>
          </cell>
          <cell r="L9">
            <v>2576.1359567901236</v>
          </cell>
          <cell r="M9">
            <v>2561.8240903635124</v>
          </cell>
          <cell r="N9">
            <v>2547.5917343059368</v>
          </cell>
          <cell r="O9">
            <v>2533.4384468931262</v>
          </cell>
          <cell r="P9">
            <v>2519.363788854831</v>
          </cell>
          <cell r="Q9">
            <v>2505.3673233611935</v>
          </cell>
          <cell r="R9">
            <v>2491.4486160091869</v>
          </cell>
          <cell r="T9">
            <v>2475.3914778629742</v>
          </cell>
          <cell r="V9">
            <v>3672.6282786310771</v>
          </cell>
          <cell r="W9">
            <v>3672.6282786310771</v>
          </cell>
          <cell r="X9">
            <v>3672.6282786310771</v>
          </cell>
          <cell r="Y9">
            <v>3901.67</v>
          </cell>
          <cell r="Z9">
            <v>3879.9940555555559</v>
          </cell>
          <cell r="AA9">
            <v>3858.4385330246919</v>
          </cell>
          <cell r="AB9">
            <v>3837.0027633967766</v>
          </cell>
          <cell r="AC9">
            <v>3815.6860813779058</v>
          </cell>
          <cell r="AD9">
            <v>3794.4878253702509</v>
          </cell>
          <cell r="AE9">
            <v>3773.4073374515269</v>
          </cell>
          <cell r="AF9">
            <v>3752.4439633545744</v>
          </cell>
          <cell r="AG9">
            <v>3731.597052447049</v>
          </cell>
          <cell r="AI9">
            <v>3780.2177039892972</v>
          </cell>
          <cell r="AK9">
            <v>4940.8538205891482</v>
          </cell>
          <cell r="AL9">
            <v>4940.8538205891482</v>
          </cell>
          <cell r="AM9">
            <v>4940.8538205891482</v>
          </cell>
          <cell r="AN9">
            <v>5396.8228999999992</v>
          </cell>
          <cell r="AO9">
            <v>5366.8405505555556</v>
          </cell>
          <cell r="AP9">
            <v>5337.0247697191353</v>
          </cell>
          <cell r="AQ9">
            <v>5307.3746321095859</v>
          </cell>
          <cell r="AR9">
            <v>5277.8892174867542</v>
          </cell>
          <cell r="AS9">
            <v>5248.5676107229392</v>
          </cell>
          <cell r="AT9">
            <v>5219.4089017744782</v>
          </cell>
          <cell r="AU9">
            <v>5190.4121856535094</v>
          </cell>
          <cell r="AV9">
            <v>5161.5765623998786</v>
          </cell>
          <cell r="AX9">
            <v>5194.0398993491062</v>
          </cell>
          <cell r="AZ9">
            <v>6403.2082337495394</v>
          </cell>
          <cell r="BA9">
            <v>6403.2082337495394</v>
          </cell>
          <cell r="BB9">
            <v>6403.2082337495394</v>
          </cell>
          <cell r="BC9">
            <v>7090.9633030000005</v>
          </cell>
          <cell r="BD9">
            <v>7051.5690624277777</v>
          </cell>
          <cell r="BE9">
            <v>7012.3936787476232</v>
          </cell>
          <cell r="BF9">
            <v>6973.4359360879153</v>
          </cell>
          <cell r="BG9">
            <v>6934.6946253318711</v>
          </cell>
          <cell r="BH9">
            <v>6896.1685440800275</v>
          </cell>
          <cell r="BI9">
            <v>6857.856496612917</v>
          </cell>
          <cell r="BJ9">
            <v>6819.7572938539543</v>
          </cell>
          <cell r="BK9">
            <v>6781.8697533325458</v>
          </cell>
          <cell r="BM9">
            <v>6802.3611162269381</v>
          </cell>
          <cell r="BO9">
            <v>8060.185051866516</v>
          </cell>
          <cell r="BP9">
            <v>8060.185051866516</v>
          </cell>
          <cell r="BQ9">
            <v>8060.185051866516</v>
          </cell>
          <cell r="BR9">
            <v>8984.6266742100015</v>
          </cell>
          <cell r="BS9">
            <v>8934.7120815755006</v>
          </cell>
          <cell r="BT9">
            <v>8885.074792233414</v>
          </cell>
          <cell r="BU9">
            <v>8835.7132656098947</v>
          </cell>
          <cell r="BV9">
            <v>8786.6259696898414</v>
          </cell>
          <cell r="BW9">
            <v>8737.8113809693423</v>
          </cell>
          <cell r="BX9">
            <v>8689.2679844084014</v>
          </cell>
          <cell r="BY9">
            <v>8640.9942733839089</v>
          </cell>
          <cell r="BZ9">
            <v>8592.9887496428892</v>
          </cell>
          <cell r="CB9">
            <v>8605.6975272768959</v>
          </cell>
        </row>
        <row r="10">
          <cell r="B10" t="str">
            <v>Total Enrollment</v>
          </cell>
          <cell r="D10">
            <v>7927.5338749999992</v>
          </cell>
          <cell r="E10">
            <v>8636.4499999999989</v>
          </cell>
          <cell r="G10">
            <v>8096.9533333333329</v>
          </cell>
          <cell r="H10">
            <v>8096.9533333333329</v>
          </cell>
          <cell r="I10">
            <v>8096.9533333333329</v>
          </cell>
          <cell r="J10">
            <v>9270</v>
          </cell>
          <cell r="K10">
            <v>9218.5</v>
          </cell>
          <cell r="L10">
            <v>9167.2861111111124</v>
          </cell>
          <cell r="M10">
            <v>9116.3567438271602</v>
          </cell>
          <cell r="N10">
            <v>9065.7103174725653</v>
          </cell>
          <cell r="O10">
            <v>9015.3452601532754</v>
          </cell>
          <cell r="P10">
            <v>8965.2600087079772</v>
          </cell>
          <cell r="Q10">
            <v>8915.4530086596023</v>
          </cell>
          <cell r="R10">
            <v>8865.9227141670472</v>
          </cell>
          <cell r="T10">
            <v>8824.2245136748952</v>
          </cell>
          <cell r="V10">
            <v>10191.421215269194</v>
          </cell>
          <cell r="W10">
            <v>10191.421215269194</v>
          </cell>
          <cell r="X10">
            <v>10191.421215269194</v>
          </cell>
          <cell r="Y10">
            <v>10876.970000000001</v>
          </cell>
          <cell r="Z10">
            <v>10816.542388888887</v>
          </cell>
          <cell r="AA10">
            <v>10756.450486728394</v>
          </cell>
          <cell r="AB10">
            <v>10696.692428468792</v>
          </cell>
          <cell r="AC10">
            <v>10637.266359421745</v>
          </cell>
          <cell r="AD10">
            <v>10578.170435202735</v>
          </cell>
          <cell r="AE10">
            <v>10519.402821673832</v>
          </cell>
          <cell r="AF10">
            <v>10460.961694886753</v>
          </cell>
          <cell r="AG10">
            <v>10402.845241026274</v>
          </cell>
          <cell r="AI10">
            <v>10526.630458508751</v>
          </cell>
          <cell r="AK10">
            <v>11612.102009168373</v>
          </cell>
          <cell r="AL10">
            <v>11612.102009168373</v>
          </cell>
          <cell r="AM10">
            <v>11612.102009168373</v>
          </cell>
          <cell r="AN10">
            <v>12673.3819</v>
          </cell>
          <cell r="AO10">
            <v>12602.974222777777</v>
          </cell>
          <cell r="AP10">
            <v>12532.9576993179</v>
          </cell>
          <cell r="AQ10">
            <v>12463.330156543914</v>
          </cell>
          <cell r="AR10">
            <v>12394.089433452002</v>
          </cell>
          <cell r="AS10">
            <v>12325.233381043938</v>
          </cell>
          <cell r="AT10">
            <v>12256.759862260358</v>
          </cell>
          <cell r="AU10">
            <v>12188.666751914468</v>
          </cell>
          <cell r="AV10">
            <v>12120.951936626057</v>
          </cell>
          <cell r="AX10">
            <v>12199.55428095346</v>
          </cell>
          <cell r="AZ10">
            <v>13362.583607975717</v>
          </cell>
          <cell r="BA10">
            <v>13362.583607975717</v>
          </cell>
          <cell r="BB10">
            <v>13362.583607975717</v>
          </cell>
          <cell r="BC10">
            <v>14641.551273000001</v>
          </cell>
          <cell r="BD10">
            <v>14560.209321483333</v>
          </cell>
          <cell r="BE10">
            <v>14479.319269697313</v>
          </cell>
          <cell r="BF10">
            <v>14398.878607087885</v>
          </cell>
          <cell r="BG10">
            <v>14318.88483704851</v>
          </cell>
          <cell r="BH10">
            <v>14239.335476842683</v>
          </cell>
          <cell r="BI10">
            <v>14160.228057526892</v>
          </cell>
          <cell r="BJ10">
            <v>14081.560123873964</v>
          </cell>
          <cell r="BK10">
            <v>14003.329234296885</v>
          </cell>
          <cell r="BM10">
            <v>14080.920585398717</v>
          </cell>
          <cell r="BO10">
            <v>15281.644532830856</v>
          </cell>
          <cell r="BP10">
            <v>15281.644532830856</v>
          </cell>
          <cell r="BQ10">
            <v>15281.644532830856</v>
          </cell>
          <cell r="BR10">
            <v>16798.671981809999</v>
          </cell>
          <cell r="BS10">
            <v>16705.346026355503</v>
          </cell>
          <cell r="BT10">
            <v>16612.538548431305</v>
          </cell>
          <cell r="BU10">
            <v>16520.246667606683</v>
          </cell>
          <cell r="BV10">
            <v>16428.467519453316</v>
          </cell>
          <cell r="BW10">
            <v>16337.198255456353</v>
          </cell>
          <cell r="BX10">
            <v>16246.436042926041</v>
          </cell>
          <cell r="BY10">
            <v>16156.178064909782</v>
          </cell>
          <cell r="BZ10">
            <v>16066.42152010473</v>
          </cell>
          <cell r="CB10">
            <v>16143.036518795523</v>
          </cell>
        </row>
        <row r="11">
          <cell r="B11" t="str">
            <v>% Growth</v>
          </cell>
          <cell r="T11">
            <v>0.11311091857994682</v>
          </cell>
          <cell r="AI11">
            <v>0.19292414219466414</v>
          </cell>
          <cell r="AX11">
            <v>0.15892301235790729</v>
          </cell>
          <cell r="BM11">
            <v>0.15421598700392991</v>
          </cell>
          <cell r="CB11">
            <v>0.14644752243934445</v>
          </cell>
        </row>
        <row r="13">
          <cell r="B13" t="str">
            <v>Revenue</v>
          </cell>
        </row>
        <row r="14">
          <cell r="B14" t="str">
            <v>Mosaica</v>
          </cell>
          <cell r="D14">
            <v>46621.264800000004</v>
          </cell>
          <cell r="E14">
            <v>53796.887528071202</v>
          </cell>
          <cell r="G14">
            <v>5218.5389844434949</v>
          </cell>
          <cell r="H14">
            <v>4351.5074298154104</v>
          </cell>
          <cell r="I14">
            <v>4351.5074298154104</v>
          </cell>
          <cell r="J14">
            <v>5565.0532656827681</v>
          </cell>
          <cell r="K14">
            <v>4641.7548920878498</v>
          </cell>
          <cell r="L14">
            <v>4628.6888898195293</v>
          </cell>
          <cell r="M14">
            <v>5482.7270310807853</v>
          </cell>
          <cell r="N14">
            <v>4602.7742487156847</v>
          </cell>
          <cell r="O14">
            <v>4589.9248055772105</v>
          </cell>
          <cell r="P14">
            <v>4577.1467482339485</v>
          </cell>
          <cell r="Q14">
            <v>4564.4396800981494</v>
          </cell>
          <cell r="R14">
            <v>4551.8032067853264</v>
          </cell>
          <cell r="T14">
            <v>57125.866612155573</v>
          </cell>
          <cell r="V14">
            <v>5068.6620273131302</v>
          </cell>
          <cell r="W14">
            <v>5068.6620273131302</v>
          </cell>
          <cell r="X14">
            <v>5068.6620273131302</v>
          </cell>
          <cell r="Y14">
            <v>6650.779289563111</v>
          </cell>
          <cell r="Z14">
            <v>5438.1713315827674</v>
          </cell>
          <cell r="AA14">
            <v>5412.2958759082012</v>
          </cell>
          <cell r="AB14">
            <v>5386.5641727651628</v>
          </cell>
          <cell r="AC14">
            <v>5360.9754235284745</v>
          </cell>
          <cell r="AD14">
            <v>5335.5288340097659</v>
          </cell>
          <cell r="AE14">
            <v>5310.2236144328299</v>
          </cell>
          <cell r="AF14">
            <v>5285.0589794090984</v>
          </cell>
          <cell r="AG14">
            <v>5260.0341479132749</v>
          </cell>
          <cell r="AI14">
            <v>64645.617751052072</v>
          </cell>
          <cell r="AK14">
            <v>5260.0341479132749</v>
          </cell>
          <cell r="AL14">
            <v>5260.0341479132749</v>
          </cell>
          <cell r="AM14">
            <v>5260.0341479132749</v>
          </cell>
          <cell r="AN14">
            <v>7297.6307912099264</v>
          </cell>
          <cell r="AO14">
            <v>5741.7175087453479</v>
          </cell>
          <cell r="AP14">
            <v>5714.1556854198798</v>
          </cell>
          <cell r="AQ14">
            <v>5686.7469833351097</v>
          </cell>
          <cell r="AR14">
            <v>5659.4905518174755</v>
          </cell>
          <cell r="AS14">
            <v>5632.3855449193852</v>
          </cell>
          <cell r="AT14">
            <v>5605.4311213929495</v>
          </cell>
          <cell r="AU14">
            <v>5578.6264446638843</v>
          </cell>
          <cell r="AV14">
            <v>5551.9706828055369</v>
          </cell>
          <cell r="AX14">
            <v>68248.257758049323</v>
          </cell>
          <cell r="AZ14">
            <v>5551.9706828055369</v>
          </cell>
          <cell r="BA14">
            <v>5551.9706828055369</v>
          </cell>
          <cell r="BB14">
            <v>5551.9706828055369</v>
          </cell>
          <cell r="BC14">
            <v>7616.3661549418584</v>
          </cell>
          <cell r="BD14">
            <v>6038.6946606136244</v>
          </cell>
          <cell r="BE14">
            <v>6009.482964222223</v>
          </cell>
          <cell r="BF14">
            <v>5980.4335550329934</v>
          </cell>
          <cell r="BG14">
            <v>5951.5455314503724</v>
          </cell>
          <cell r="BH14">
            <v>5922.8179968876539</v>
          </cell>
          <cell r="BI14">
            <v>5894.2500597391754</v>
          </cell>
          <cell r="BJ14">
            <v>5865.8408333526277</v>
          </cell>
          <cell r="BK14">
            <v>5837.5894360015664</v>
          </cell>
          <cell r="BM14">
            <v>71772.933240658705</v>
          </cell>
          <cell r="BO14">
            <v>5837.5894360015664</v>
          </cell>
          <cell r="BP14">
            <v>5837.5894360015664</v>
          </cell>
          <cell r="BQ14">
            <v>5837.5894360015664</v>
          </cell>
          <cell r="BR14">
            <v>7967.983137624934</v>
          </cell>
          <cell r="BS14">
            <v>6339.134536122704</v>
          </cell>
          <cell r="BT14">
            <v>6308.2537293118094</v>
          </cell>
          <cell r="BU14">
            <v>6277.5444825387494</v>
          </cell>
          <cell r="BV14">
            <v>6247.005842692206</v>
          </cell>
          <cell r="BW14">
            <v>6216.6368619559216</v>
          </cell>
          <cell r="BX14">
            <v>6186.4365977792831</v>
          </cell>
          <cell r="BY14">
            <v>6156.4041128480731</v>
          </cell>
          <cell r="BZ14">
            <v>6126.5384750553676</v>
          </cell>
          <cell r="CB14">
            <v>75338.706083933735</v>
          </cell>
        </row>
        <row r="15">
          <cell r="B15" t="str">
            <v>White Hat</v>
          </cell>
          <cell r="D15">
            <v>28392.582129999995</v>
          </cell>
          <cell r="E15">
            <v>27669.339296434802</v>
          </cell>
          <cell r="G15">
            <v>1948.4043539499451</v>
          </cell>
          <cell r="H15">
            <v>1984.9974564678798</v>
          </cell>
          <cell r="I15">
            <v>2021.5905589858146</v>
          </cell>
          <cell r="J15">
            <v>3086.7415855329846</v>
          </cell>
          <cell r="K15">
            <v>2278.0496574051595</v>
          </cell>
          <cell r="L15">
            <v>2268.2756028444755</v>
          </cell>
          <cell r="M15">
            <v>2258.5558485869064</v>
          </cell>
          <cell r="N15">
            <v>2248.8900929641022</v>
          </cell>
          <cell r="O15">
            <v>2244.2915609836464</v>
          </cell>
          <cell r="P15">
            <v>2229.7193793197484</v>
          </cell>
          <cell r="Q15">
            <v>2220.2138263039842</v>
          </cell>
          <cell r="R15">
            <v>2174.1679793981489</v>
          </cell>
          <cell r="T15">
            <v>26963.897902742792</v>
          </cell>
          <cell r="V15">
            <v>3069.4269195583975</v>
          </cell>
          <cell r="W15">
            <v>3069.4269195583975</v>
          </cell>
          <cell r="X15">
            <v>3069.4269195583975</v>
          </cell>
          <cell r="Y15">
            <v>3837.9054847731286</v>
          </cell>
          <cell r="Z15">
            <v>3246.7003522613254</v>
          </cell>
          <cell r="AA15">
            <v>3231.9366225972403</v>
          </cell>
          <cell r="AB15">
            <v>3217.2549136535113</v>
          </cell>
          <cell r="AC15">
            <v>3202.6547697594706</v>
          </cell>
          <cell r="AD15">
            <v>3188.1357377759523</v>
          </cell>
          <cell r="AE15">
            <v>3173.6973670812299</v>
          </cell>
          <cell r="AF15">
            <v>3159.3392095570348</v>
          </cell>
          <cell r="AG15">
            <v>3145.0608195746408</v>
          </cell>
          <cell r="AI15">
            <v>38610.96603570872</v>
          </cell>
          <cell r="AK15">
            <v>4034.3667168894608</v>
          </cell>
          <cell r="AL15">
            <v>4034.3667168894608</v>
          </cell>
          <cell r="AM15">
            <v>4034.3667168894608</v>
          </cell>
          <cell r="AN15">
            <v>5502.9697251763837</v>
          </cell>
          <cell r="AO15">
            <v>4380.7913826302565</v>
          </cell>
          <cell r="AP15">
            <v>4360.1804412233823</v>
          </cell>
          <cell r="AQ15">
            <v>4339.6840050465444</v>
          </cell>
          <cell r="AR15">
            <v>4319.3014379595788</v>
          </cell>
          <cell r="AS15">
            <v>4299.0321073564301</v>
          </cell>
          <cell r="AT15">
            <v>4278.8753841455209</v>
          </cell>
          <cell r="AU15">
            <v>4258.8306427302277</v>
          </cell>
          <cell r="AV15">
            <v>4238.8972609894645</v>
          </cell>
          <cell r="AX15">
            <v>52081.662537926175</v>
          </cell>
          <cell r="AZ15">
            <v>5151.1204699916962</v>
          </cell>
          <cell r="BA15">
            <v>5151.1204699916962</v>
          </cell>
          <cell r="BB15">
            <v>5151.1204699916962</v>
          </cell>
          <cell r="BC15">
            <v>7358.7647981798173</v>
          </cell>
          <cell r="BD15">
            <v>5675.528125894396</v>
          </cell>
          <cell r="BE15">
            <v>5648.1774965619798</v>
          </cell>
          <cell r="BF15">
            <v>5620.9788151702987</v>
          </cell>
          <cell r="BG15">
            <v>5593.9312375641275</v>
          </cell>
          <cell r="BH15">
            <v>5567.0339242779901</v>
          </cell>
          <cell r="BI15">
            <v>5540.2860405101092</v>
          </cell>
          <cell r="BJ15">
            <v>5513.6867560964938</v>
          </cell>
          <cell r="BK15">
            <v>5487.2352454851789</v>
          </cell>
          <cell r="BM15">
            <v>67458.983849715471</v>
          </cell>
          <cell r="BO15">
            <v>6425.8736991646629</v>
          </cell>
          <cell r="BP15">
            <v>6425.8736991646629</v>
          </cell>
          <cell r="BQ15">
            <v>6425.8736991646629</v>
          </cell>
          <cell r="BR15">
            <v>9412.9503651203122</v>
          </cell>
          <cell r="BS15">
            <v>7137.4282261928674</v>
          </cell>
          <cell r="BT15">
            <v>7102.4092236180522</v>
          </cell>
          <cell r="BU15">
            <v>7067.5847710575417</v>
          </cell>
          <cell r="BV15">
            <v>7032.9537876779232</v>
          </cell>
          <cell r="BW15">
            <v>6998.5151986504115</v>
          </cell>
          <cell r="BX15">
            <v>6964.2679351174984</v>
          </cell>
          <cell r="BY15">
            <v>6930.2109341597697</v>
          </cell>
          <cell r="BZ15">
            <v>6896.3431387629153</v>
          </cell>
          <cell r="CB15">
            <v>84820.284677851276</v>
          </cell>
        </row>
        <row r="16">
          <cell r="B16" t="str">
            <v>PropCo</v>
          </cell>
          <cell r="D16">
            <v>2504.8014800000005</v>
          </cell>
          <cell r="E16">
            <v>2904.6287376</v>
          </cell>
          <cell r="G16">
            <v>242.05239479999992</v>
          </cell>
          <cell r="H16">
            <v>242.05239479999992</v>
          </cell>
          <cell r="I16">
            <v>242.05239479999992</v>
          </cell>
          <cell r="J16">
            <v>242.05239479999992</v>
          </cell>
          <cell r="K16">
            <v>242.05239479999992</v>
          </cell>
          <cell r="L16">
            <v>242.05239479999992</v>
          </cell>
          <cell r="M16">
            <v>242.05239479999992</v>
          </cell>
          <cell r="N16">
            <v>242.05239479999992</v>
          </cell>
          <cell r="O16">
            <v>242.05239479999992</v>
          </cell>
          <cell r="P16">
            <v>242.05239479999992</v>
          </cell>
          <cell r="Q16">
            <v>242.05239479999992</v>
          </cell>
          <cell r="R16">
            <v>242.05239479999992</v>
          </cell>
          <cell r="T16">
            <v>2904.6287375999991</v>
          </cell>
          <cell r="V16">
            <v>249.31396664399992</v>
          </cell>
          <cell r="W16">
            <v>249.31396664399992</v>
          </cell>
          <cell r="X16">
            <v>249.31396664399992</v>
          </cell>
          <cell r="Y16">
            <v>249.31396664399992</v>
          </cell>
          <cell r="Z16">
            <v>249.31396664399992</v>
          </cell>
          <cell r="AA16">
            <v>249.31396664399992</v>
          </cell>
          <cell r="AB16">
            <v>249.31396664399992</v>
          </cell>
          <cell r="AC16">
            <v>249.31396664399992</v>
          </cell>
          <cell r="AD16">
            <v>249.31396664399992</v>
          </cell>
          <cell r="AE16">
            <v>249.31396664399992</v>
          </cell>
          <cell r="AF16">
            <v>249.31396664399992</v>
          </cell>
          <cell r="AG16">
            <v>249.31396664399992</v>
          </cell>
          <cell r="AI16">
            <v>2991.7675997279985</v>
          </cell>
          <cell r="AK16">
            <v>256.79338564331994</v>
          </cell>
          <cell r="AL16">
            <v>256.79338564331994</v>
          </cell>
          <cell r="AM16">
            <v>256.79338564331994</v>
          </cell>
          <cell r="AN16">
            <v>256.79338564331994</v>
          </cell>
          <cell r="AO16">
            <v>256.79338564331994</v>
          </cell>
          <cell r="AP16">
            <v>256.79338564331994</v>
          </cell>
          <cell r="AQ16">
            <v>256.79338564331994</v>
          </cell>
          <cell r="AR16">
            <v>256.79338564331994</v>
          </cell>
          <cell r="AS16">
            <v>256.79338564331994</v>
          </cell>
          <cell r="AT16">
            <v>256.79338564331994</v>
          </cell>
          <cell r="AU16">
            <v>256.79338564331994</v>
          </cell>
          <cell r="AV16">
            <v>256.79338564331994</v>
          </cell>
          <cell r="AX16">
            <v>3081.5206277198399</v>
          </cell>
          <cell r="AZ16">
            <v>264.49718721261956</v>
          </cell>
          <cell r="BA16">
            <v>264.49718721261956</v>
          </cell>
          <cell r="BB16">
            <v>264.49718721261956</v>
          </cell>
          <cell r="BC16">
            <v>264.49718721261956</v>
          </cell>
          <cell r="BD16">
            <v>264.49718721261956</v>
          </cell>
          <cell r="BE16">
            <v>264.49718721261956</v>
          </cell>
          <cell r="BF16">
            <v>264.49718721261956</v>
          </cell>
          <cell r="BG16">
            <v>264.49718721261956</v>
          </cell>
          <cell r="BH16">
            <v>264.49718721261956</v>
          </cell>
          <cell r="BI16">
            <v>264.49718721261956</v>
          </cell>
          <cell r="BJ16">
            <v>264.49718721261956</v>
          </cell>
          <cell r="BK16">
            <v>264.49718721261956</v>
          </cell>
          <cell r="BM16">
            <v>3173.9662465514357</v>
          </cell>
          <cell r="BO16">
            <v>272.43210282899815</v>
          </cell>
          <cell r="BP16">
            <v>272.43210282899815</v>
          </cell>
          <cell r="BQ16">
            <v>272.43210282899815</v>
          </cell>
          <cell r="BR16">
            <v>272.43210282899815</v>
          </cell>
          <cell r="BS16">
            <v>272.43210282899815</v>
          </cell>
          <cell r="BT16">
            <v>272.43210282899815</v>
          </cell>
          <cell r="BU16">
            <v>272.43210282899815</v>
          </cell>
          <cell r="BV16">
            <v>272.43210282899815</v>
          </cell>
          <cell r="BW16">
            <v>272.43210282899815</v>
          </cell>
          <cell r="BX16">
            <v>272.43210282899815</v>
          </cell>
          <cell r="BY16">
            <v>272.43210282899815</v>
          </cell>
          <cell r="BZ16">
            <v>272.43210282899815</v>
          </cell>
          <cell r="CB16">
            <v>3269.1852339479788</v>
          </cell>
        </row>
        <row r="17">
          <cell r="B17" t="str">
            <v>Capital Education</v>
          </cell>
          <cell r="D17">
            <v>8400.6985700000005</v>
          </cell>
          <cell r="E17">
            <v>9284.8356750595958</v>
          </cell>
          <cell r="G17">
            <v>723.70399999999995</v>
          </cell>
          <cell r="H17">
            <v>614.47668999999996</v>
          </cell>
          <cell r="I17">
            <v>1014.832036629919</v>
          </cell>
          <cell r="J17">
            <v>779.84351781498037</v>
          </cell>
          <cell r="K17">
            <v>815.59045144310767</v>
          </cell>
          <cell r="L17">
            <v>345.27178256060364</v>
          </cell>
          <cell r="M17">
            <v>601.8921102194987</v>
          </cell>
          <cell r="N17">
            <v>897.1830326034933</v>
          </cell>
          <cell r="O17">
            <v>787.86229015895515</v>
          </cell>
          <cell r="P17">
            <v>730.31060694135726</v>
          </cell>
          <cell r="Q17">
            <v>918.21267899125837</v>
          </cell>
          <cell r="R17">
            <v>902.01444466940632</v>
          </cell>
          <cell r="T17">
            <v>9131.1936420325801</v>
          </cell>
          <cell r="V17">
            <v>796.07439999999997</v>
          </cell>
          <cell r="W17">
            <v>675.92435899999998</v>
          </cell>
          <cell r="X17">
            <v>1116.3152402929111</v>
          </cell>
          <cell r="Y17">
            <v>857.82786959647854</v>
          </cell>
          <cell r="Z17">
            <v>897.14949658741853</v>
          </cell>
          <cell r="AA17">
            <v>379.79896081666402</v>
          </cell>
          <cell r="AB17">
            <v>662.08132124144868</v>
          </cell>
          <cell r="AC17">
            <v>986.90133586384275</v>
          </cell>
          <cell r="AD17">
            <v>866.64851917485078</v>
          </cell>
          <cell r="AE17">
            <v>803.34166763549308</v>
          </cell>
          <cell r="AF17">
            <v>1010.0339468903843</v>
          </cell>
          <cell r="AG17">
            <v>992.21588913634707</v>
          </cell>
          <cell r="AI17">
            <v>10044.313006235838</v>
          </cell>
          <cell r="AK17">
            <v>875.68184000000008</v>
          </cell>
          <cell r="AL17">
            <v>743.51679490000004</v>
          </cell>
          <cell r="AM17">
            <v>1227.9467643222024</v>
          </cell>
          <cell r="AN17">
            <v>943.61065655612651</v>
          </cell>
          <cell r="AO17">
            <v>986.86444624616047</v>
          </cell>
          <cell r="AP17">
            <v>417.77885689833045</v>
          </cell>
          <cell r="AQ17">
            <v>728.28945336559366</v>
          </cell>
          <cell r="AR17">
            <v>1085.5914694502271</v>
          </cell>
          <cell r="AS17">
            <v>953.31337109233596</v>
          </cell>
          <cell r="AT17">
            <v>883.67583439904251</v>
          </cell>
          <cell r="AU17">
            <v>1111.0373415794229</v>
          </cell>
          <cell r="AV17">
            <v>1091.4374780499818</v>
          </cell>
          <cell r="AX17">
            <v>11048.744306859426</v>
          </cell>
          <cell r="AZ17">
            <v>963.25002400000017</v>
          </cell>
          <cell r="BA17">
            <v>817.86847439000007</v>
          </cell>
          <cell r="BB17">
            <v>1350.7414407544227</v>
          </cell>
          <cell r="BC17">
            <v>1037.9717222117392</v>
          </cell>
          <cell r="BD17">
            <v>1085.5508908707766</v>
          </cell>
          <cell r="BE17">
            <v>459.5567425881635</v>
          </cell>
          <cell r="BF17">
            <v>801.11839870215306</v>
          </cell>
          <cell r="BG17">
            <v>1194.1506163952499</v>
          </cell>
          <cell r="BH17">
            <v>1048.6447082015695</v>
          </cell>
          <cell r="BI17">
            <v>972.04341783894688</v>
          </cell>
          <cell r="BJ17">
            <v>1222.1410757373653</v>
          </cell>
          <cell r="BK17">
            <v>1200.5812258549802</v>
          </cell>
          <cell r="BM17">
            <v>12153.618737545366</v>
          </cell>
          <cell r="BO17">
            <v>1059.5750264000003</v>
          </cell>
          <cell r="BP17">
            <v>899.65532182900017</v>
          </cell>
          <cell r="BQ17">
            <v>1485.815584829865</v>
          </cell>
          <cell r="BR17">
            <v>1141.7688944329132</v>
          </cell>
          <cell r="BS17">
            <v>1194.1059799578543</v>
          </cell>
          <cell r="BT17">
            <v>505.51241684697987</v>
          </cell>
          <cell r="BU17">
            <v>881.23023857236842</v>
          </cell>
          <cell r="BV17">
            <v>1313.5656780347749</v>
          </cell>
          <cell r="BW17">
            <v>1153.5091790217266</v>
          </cell>
          <cell r="BX17">
            <v>1069.2477596228416</v>
          </cell>
          <cell r="BY17">
            <v>1344.3551833111019</v>
          </cell>
          <cell r="BZ17">
            <v>1320.6393484404782</v>
          </cell>
          <cell r="CB17">
            <v>13368.980611299905</v>
          </cell>
        </row>
        <row r="18">
          <cell r="B18" t="str">
            <v>Revenue</v>
          </cell>
          <cell r="D18">
            <v>85919.346980000002</v>
          </cell>
          <cell r="E18">
            <v>93655.691237165607</v>
          </cell>
          <cell r="G18">
            <v>8132.6997331934399</v>
          </cell>
          <cell r="H18">
            <v>7193.0339710832905</v>
          </cell>
          <cell r="I18">
            <v>7629.9824202311447</v>
          </cell>
          <cell r="J18">
            <v>9673.690763830733</v>
          </cell>
          <cell r="K18">
            <v>7977.447395736117</v>
          </cell>
          <cell r="L18">
            <v>7484.2886700246081</v>
          </cell>
          <cell r="M18">
            <v>8585.2273846871904</v>
          </cell>
          <cell r="N18">
            <v>7990.8997690832803</v>
          </cell>
          <cell r="O18">
            <v>7864.131051519812</v>
          </cell>
          <cell r="P18">
            <v>7779.229129295054</v>
          </cell>
          <cell r="Q18">
            <v>7944.9185801933918</v>
          </cell>
          <cell r="R18">
            <v>7870.0380256528815</v>
          </cell>
          <cell r="T18">
            <v>96125.586894530934</v>
          </cell>
          <cell r="V18">
            <v>9183.4773135155265</v>
          </cell>
          <cell r="W18">
            <v>9063.3272725155275</v>
          </cell>
          <cell r="X18">
            <v>9503.7181538084387</v>
          </cell>
          <cell r="Y18">
            <v>11595.826610576718</v>
          </cell>
          <cell r="Z18">
            <v>9831.3351470755115</v>
          </cell>
          <cell r="AA18">
            <v>9273.3454259661066</v>
          </cell>
          <cell r="AB18">
            <v>9515.2143743041233</v>
          </cell>
          <cell r="AC18">
            <v>9799.8454957957874</v>
          </cell>
          <cell r="AD18">
            <v>9639.6270576045681</v>
          </cell>
          <cell r="AE18">
            <v>9536.5766157935541</v>
          </cell>
          <cell r="AF18">
            <v>9703.7461025005177</v>
          </cell>
          <cell r="AG18">
            <v>9646.6248232682628</v>
          </cell>
          <cell r="AI18">
            <v>116292.66439272463</v>
          </cell>
          <cell r="AK18">
            <v>10426.876090446054</v>
          </cell>
          <cell r="AL18">
            <v>10294.711045346055</v>
          </cell>
          <cell r="AM18">
            <v>10779.141014768258</v>
          </cell>
          <cell r="AN18">
            <v>14001.004558585755</v>
          </cell>
          <cell r="AO18">
            <v>11366.166723265083</v>
          </cell>
          <cell r="AP18">
            <v>10748.908369184912</v>
          </cell>
          <cell r="AQ18">
            <v>11011.513827390567</v>
          </cell>
          <cell r="AR18">
            <v>11321.176844870603</v>
          </cell>
          <cell r="AS18">
            <v>11141.52440901147</v>
          </cell>
          <cell r="AT18">
            <v>11024.775725580832</v>
          </cell>
          <cell r="AU18">
            <v>11205.287814616855</v>
          </cell>
          <cell r="AV18">
            <v>11139.098807488303</v>
          </cell>
          <cell r="AX18">
            <v>134460.18523055475</v>
          </cell>
          <cell r="AZ18">
            <v>11930.838364009853</v>
          </cell>
          <cell r="BA18">
            <v>11785.456814399851</v>
          </cell>
          <cell r="BB18">
            <v>12318.329780764274</v>
          </cell>
          <cell r="BC18">
            <v>16277.599862546034</v>
          </cell>
          <cell r="BD18">
            <v>13064.270864591415</v>
          </cell>
          <cell r="BE18">
            <v>12381.714390584984</v>
          </cell>
          <cell r="BF18">
            <v>12667.027956118063</v>
          </cell>
          <cell r="BG18">
            <v>13004.124572622368</v>
          </cell>
          <cell r="BH18">
            <v>12802.993816579832</v>
          </cell>
          <cell r="BI18">
            <v>12671.076705300849</v>
          </cell>
          <cell r="BJ18">
            <v>12866.165852399105</v>
          </cell>
          <cell r="BK18">
            <v>12789.903094554344</v>
          </cell>
          <cell r="BM18">
            <v>154559.50207447095</v>
          </cell>
          <cell r="BO18">
            <v>13595.470264395226</v>
          </cell>
          <cell r="BP18">
            <v>13435.550559824227</v>
          </cell>
          <cell r="BQ18">
            <v>14021.710822825091</v>
          </cell>
          <cell r="BR18">
            <v>18795.13450000716</v>
          </cell>
          <cell r="BS18">
            <v>14943.100845102423</v>
          </cell>
          <cell r="BT18">
            <v>14188.60747260584</v>
          </cell>
          <cell r="BU18">
            <v>14498.791594997658</v>
          </cell>
          <cell r="BV18">
            <v>14865.957411233901</v>
          </cell>
          <cell r="BW18">
            <v>14641.093342457058</v>
          </cell>
          <cell r="BX18">
            <v>14492.384395348621</v>
          </cell>
          <cell r="BY18">
            <v>14703.402333147942</v>
          </cell>
          <cell r="BZ18">
            <v>14615.953065087759</v>
          </cell>
          <cell r="CB18">
            <v>176797.15660703287</v>
          </cell>
        </row>
        <row r="19">
          <cell r="B19" t="str">
            <v>% Growth</v>
          </cell>
          <cell r="T19">
            <v>0.11878861133461238</v>
          </cell>
          <cell r="AI19">
            <v>0.20979926520834691</v>
          </cell>
          <cell r="AX19">
            <v>0.15622241465272246</v>
          </cell>
          <cell r="BM19">
            <v>0.14948154957136572</v>
          </cell>
          <cell r="CB19">
            <v>0.14387762793029202</v>
          </cell>
        </row>
        <row r="21">
          <cell r="B21" t="str">
            <v>Run-Rate Rev/Student</v>
          </cell>
        </row>
        <row r="22">
          <cell r="B22" t="str">
            <v>Mosaica</v>
          </cell>
          <cell r="G22">
            <v>10.724947475744274</v>
          </cell>
          <cell r="H22">
            <v>8.9430564309673528</v>
          </cell>
          <cell r="I22">
            <v>8.9430564309673528</v>
          </cell>
          <cell r="J22">
            <v>10.019600778423589</v>
          </cell>
          <cell r="K22">
            <v>8.4039366547584571</v>
          </cell>
          <cell r="L22">
            <v>8.4270977564395135</v>
          </cell>
          <cell r="M22">
            <v>10.037744542809195</v>
          </cell>
          <cell r="N22">
            <v>8.4738088575484021</v>
          </cell>
          <cell r="O22">
            <v>8.4973603067310766</v>
          </cell>
          <cell r="P22">
            <v>8.5210433282555584</v>
          </cell>
          <cell r="Q22">
            <v>8.5448586571628553</v>
          </cell>
          <cell r="R22">
            <v>8.5688070326003594</v>
          </cell>
          <cell r="T22">
            <v>8.9978530369164176</v>
          </cell>
          <cell r="V22">
            <v>9.330553205011876</v>
          </cell>
          <cell r="W22">
            <v>9.330553205011876</v>
          </cell>
          <cell r="X22">
            <v>9.330553205011876</v>
          </cell>
          <cell r="Y22">
            <v>11.441708811772589</v>
          </cell>
          <cell r="Z22">
            <v>9.4078571708926155</v>
          </cell>
          <cell r="AA22">
            <v>9.4154012702205563</v>
          </cell>
          <cell r="AB22">
            <v>9.4229875153547979</v>
          </cell>
          <cell r="AC22">
            <v>9.4306161417467766</v>
          </cell>
          <cell r="AD22">
            <v>9.4382873861632888</v>
          </cell>
          <cell r="AE22">
            <v>9.4460014866938611</v>
          </cell>
          <cell r="AF22">
            <v>9.4537586827581244</v>
          </cell>
          <cell r="AG22">
            <v>9.4615592151132439</v>
          </cell>
          <cell r="AI22">
            <v>9.5822209673942176</v>
          </cell>
          <cell r="AK22">
            <v>9.4615592151132439</v>
          </cell>
          <cell r="AL22">
            <v>9.4615592151132439</v>
          </cell>
          <cell r="AM22">
            <v>9.4615592151132439</v>
          </cell>
          <cell r="AN22">
            <v>12.034750146947083</v>
          </cell>
          <cell r="AO22">
            <v>9.5217436860566949</v>
          </cell>
          <cell r="AP22">
            <v>9.5289754498673336</v>
          </cell>
          <cell r="AQ22">
            <v>9.5362476145931208</v>
          </cell>
          <cell r="AR22">
            <v>9.5435604059374821</v>
          </cell>
          <cell r="AS22">
            <v>9.5509140508647761</v>
          </cell>
          <cell r="AT22">
            <v>9.558308777607305</v>
          </cell>
          <cell r="AU22">
            <v>9.565744815672419</v>
          </cell>
          <cell r="AV22">
            <v>9.5732223958496299</v>
          </cell>
          <cell r="AX22">
            <v>9.7420766042906308</v>
          </cell>
          <cell r="AZ22">
            <v>9.5732223958496299</v>
          </cell>
          <cell r="BA22">
            <v>9.5732223958496299</v>
          </cell>
          <cell r="BB22">
            <v>9.5732223958496299</v>
          </cell>
          <cell r="BC22">
            <v>12.104539967276523</v>
          </cell>
          <cell r="BD22">
            <v>9.6507934096283527</v>
          </cell>
          <cell r="BE22">
            <v>9.6577627153633898</v>
          </cell>
          <cell r="BF22">
            <v>9.6647709557673327</v>
          </cell>
          <cell r="BG22">
            <v>9.6718183483523053</v>
          </cell>
          <cell r="BH22">
            <v>9.6789051118455713</v>
          </cell>
          <cell r="BI22">
            <v>9.6860314661963471</v>
          </cell>
          <cell r="BJ22">
            <v>9.6931976325825939</v>
          </cell>
          <cell r="BK22">
            <v>9.700403833417937</v>
          </cell>
          <cell r="BM22">
            <v>9.860870622085562</v>
          </cell>
          <cell r="BO22">
            <v>9.700403833417937</v>
          </cell>
          <cell r="BP22">
            <v>9.700403833417937</v>
          </cell>
          <cell r="BQ22">
            <v>9.700403833417937</v>
          </cell>
          <cell r="BR22">
            <v>12.236401746801054</v>
          </cell>
          <cell r="BS22">
            <v>9.7893704650150148</v>
          </cell>
          <cell r="BT22">
            <v>9.7961047945422646</v>
          </cell>
          <cell r="BU22">
            <v>9.8028767460221733</v>
          </cell>
          <cell r="BV22">
            <v>9.8096865296332556</v>
          </cell>
          <cell r="BW22">
            <v>9.816534356728198</v>
          </cell>
          <cell r="BX22">
            <v>9.8234204398404295</v>
          </cell>
          <cell r="BY22">
            <v>9.8303449926907263</v>
          </cell>
          <cell r="BZ22">
            <v>9.8373082301938108</v>
          </cell>
          <cell r="CB22">
            <v>9.9953983983881347</v>
          </cell>
        </row>
        <row r="23">
          <cell r="B23" t="str">
            <v>White Hat</v>
          </cell>
          <cell r="G23">
            <v>10.35467327165604</v>
          </cell>
          <cell r="H23">
            <v>10.549145029944446</v>
          </cell>
          <cell r="I23">
            <v>10.743616788232849</v>
          </cell>
          <cell r="J23">
            <v>14.21915509650511</v>
          </cell>
          <cell r="K23">
            <v>10.552519885469808</v>
          </cell>
          <cell r="L23">
            <v>10.565943603399363</v>
          </cell>
          <cell r="M23">
            <v>10.579442314166513</v>
          </cell>
          <cell r="N23">
            <v>10.593016436725662</v>
          </cell>
          <cell r="O23">
            <v>10.630413683360301</v>
          </cell>
          <cell r="P23">
            <v>10.620392604753253</v>
          </cell>
          <cell r="Q23">
            <v>10.634195499885511</v>
          </cell>
          <cell r="R23">
            <v>10.471825742314078</v>
          </cell>
          <cell r="T23">
            <v>10.892781260611331</v>
          </cell>
          <cell r="V23">
            <v>10.029090950753616</v>
          </cell>
          <cell r="W23">
            <v>10.029090950753616</v>
          </cell>
          <cell r="X23">
            <v>10.029090950753616</v>
          </cell>
          <cell r="Y23">
            <v>11.803885468857578</v>
          </cell>
          <cell r="Z23">
            <v>10.041356679748153</v>
          </cell>
          <cell r="AA23">
            <v>10.051537465018026</v>
          </cell>
          <cell r="AB23">
            <v>10.061775126183266</v>
          </cell>
          <cell r="AC23">
            <v>10.072069980986299</v>
          </cell>
          <cell r="AD23">
            <v>10.082422348944657</v>
          </cell>
          <cell r="AE23">
            <v>10.09283255136088</v>
          </cell>
          <cell r="AF23">
            <v>10.103300911332502</v>
          </cell>
          <cell r="AG23">
            <v>10.113827753762068</v>
          </cell>
          <cell r="AI23">
            <v>10.213953020473458</v>
          </cell>
          <cell r="AK23">
            <v>9.7983875582258833</v>
          </cell>
          <cell r="AL23">
            <v>9.7983875582258833</v>
          </cell>
          <cell r="AM23">
            <v>9.7983875582258833</v>
          </cell>
          <cell r="AN23">
            <v>12.23602069693942</v>
          </cell>
          <cell r="AO23">
            <v>9.7952409981923676</v>
          </cell>
          <cell r="AP23">
            <v>9.8036204725042104</v>
          </cell>
          <cell r="AQ23">
            <v>9.8120467595216994</v>
          </cell>
          <cell r="AR23">
            <v>9.8205201207683412</v>
          </cell>
          <cell r="AS23">
            <v>9.8290408192286502</v>
          </cell>
          <cell r="AT23">
            <v>9.8376091193563369</v>
          </cell>
          <cell r="AU23">
            <v>9.8462252870825004</v>
          </cell>
          <cell r="AV23">
            <v>9.8548895898238964</v>
          </cell>
          <cell r="AX23">
            <v>10.027197238984016</v>
          </cell>
          <cell r="AZ23">
            <v>9.6535117059131039</v>
          </cell>
          <cell r="BA23">
            <v>9.6535117059131039</v>
          </cell>
          <cell r="BB23">
            <v>9.6535117059131039</v>
          </cell>
          <cell r="BC23">
            <v>12.453199065463814</v>
          </cell>
          <cell r="BD23">
            <v>9.6583238294605174</v>
          </cell>
          <cell r="BE23">
            <v>9.6654770202303553</v>
          </cell>
          <cell r="BF23">
            <v>9.6726701729597995</v>
          </cell>
          <cell r="BG23">
            <v>9.6799035109000275</v>
          </cell>
          <cell r="BH23">
            <v>9.6871772585494167</v>
          </cell>
          <cell r="BI23">
            <v>9.6944916416605338</v>
          </cell>
          <cell r="BJ23">
            <v>9.7018468872471342</v>
          </cell>
          <cell r="BK23">
            <v>9.7092432235912014</v>
          </cell>
          <cell r="BM23">
            <v>9.9169953927898646</v>
          </cell>
          <cell r="BO23">
            <v>9.5668379688279366</v>
          </cell>
          <cell r="BP23">
            <v>9.5668379688279366</v>
          </cell>
          <cell r="BQ23">
            <v>9.5668379688279366</v>
          </cell>
          <cell r="BR23">
            <v>12.572075443677315</v>
          </cell>
          <cell r="BS23">
            <v>9.5861106583315312</v>
          </cell>
          <cell r="BT23">
            <v>9.5923684016612434</v>
          </cell>
          <cell r="BU23">
            <v>9.5986611044508958</v>
          </cell>
          <cell r="BV23">
            <v>9.604988962004736</v>
          </cell>
          <cell r="BW23">
            <v>9.6113521707180922</v>
          </cell>
          <cell r="BX23">
            <v>9.6177509280834812</v>
          </cell>
          <cell r="BY23">
            <v>9.6241854326967253</v>
          </cell>
          <cell r="BZ23">
            <v>9.630655884263108</v>
          </cell>
          <cell r="CB23">
            <v>9.8562939737310273</v>
          </cell>
        </row>
        <row r="24">
          <cell r="B24" t="str">
            <v>Total</v>
          </cell>
          <cell r="G24">
            <v>12.05297755595989</v>
          </cell>
          <cell r="H24">
            <v>10.660356321636963</v>
          </cell>
          <cell r="I24">
            <v>11.307930930741902</v>
          </cell>
          <cell r="J24">
            <v>12.522577040557584</v>
          </cell>
          <cell r="K24">
            <v>10.384484324872094</v>
          </cell>
          <cell r="L24">
            <v>9.7969522224729371</v>
          </cell>
          <cell r="M24">
            <v>11.300866290254023</v>
          </cell>
          <cell r="N24">
            <v>10.57730656186826</v>
          </cell>
          <cell r="O24">
            <v>10.467660405124995</v>
          </cell>
          <cell r="P24">
            <v>10.412497736916594</v>
          </cell>
          <cell r="Q24">
            <v>10.693682403991996</v>
          </cell>
          <cell r="R24">
            <v>10.652073038819317</v>
          </cell>
          <cell r="T24">
            <v>10.893375020724504</v>
          </cell>
          <cell r="V24">
            <v>10.813185465936556</v>
          </cell>
          <cell r="W24">
            <v>10.671713490483336</v>
          </cell>
          <cell r="X24">
            <v>11.190256534077411</v>
          </cell>
          <cell r="Y24">
            <v>12.793077422013722</v>
          </cell>
          <cell r="Z24">
            <v>10.906999438757346</v>
          </cell>
          <cell r="AA24">
            <v>10.345433677112519</v>
          </cell>
          <cell r="AB24">
            <v>10.674568167236202</v>
          </cell>
          <cell r="AC24">
            <v>11.05529766539965</v>
          </cell>
          <cell r="AD24">
            <v>10.935305438670392</v>
          </cell>
          <cell r="AE24">
            <v>10.878841824912007</v>
          </cell>
          <cell r="AF24">
            <v>11.131381284659872</v>
          </cell>
          <cell r="AG24">
            <v>11.127676630494514</v>
          </cell>
          <cell r="AI24">
            <v>11.047472869034216</v>
          </cell>
          <cell r="AK24">
            <v>10.775182045986313</v>
          </cell>
          <cell r="AL24">
            <v>10.638602076231676</v>
          </cell>
          <cell r="AM24">
            <v>11.139214250364889</v>
          </cell>
          <cell r="AN24">
            <v>13.257081340145604</v>
          </cell>
          <cell r="AO24">
            <v>10.822366075515061</v>
          </cell>
          <cell r="AP24">
            <v>10.291816467013129</v>
          </cell>
          <cell r="AQ24">
            <v>10.602155625260973</v>
          </cell>
          <cell r="AR24">
            <v>10.96120234309211</v>
          </cell>
          <cell r="AS24">
            <v>10.847526271897133</v>
          </cell>
          <cell r="AT24">
            <v>10.793823995387642</v>
          </cell>
          <cell r="AU24">
            <v>11.031842654512001</v>
          </cell>
          <cell r="AV24">
            <v>11.027944536761133</v>
          </cell>
          <cell r="AX24">
            <v>11.021729329937944</v>
          </cell>
          <cell r="AZ24">
            <v>10.714249921150309</v>
          </cell>
          <cell r="BA24">
            <v>10.583692938571078</v>
          </cell>
          <cell r="BB24">
            <v>11.062228810373323</v>
          </cell>
          <cell r="BC24">
            <v>13.340881352562429</v>
          </cell>
          <cell r="BD24">
            <v>10.767101414111112</v>
          </cell>
          <cell r="BE24">
            <v>10.261571688523578</v>
          </cell>
          <cell r="BF24">
            <v>10.556678726258045</v>
          </cell>
          <cell r="BG24">
            <v>10.898159783205172</v>
          </cell>
          <cell r="BH24">
            <v>10.789543237380345</v>
          </cell>
          <cell r="BI24">
            <v>10.738027653642643</v>
          </cell>
          <cell r="BJ24">
            <v>10.964267373117892</v>
          </cell>
          <cell r="BK24">
            <v>10.960167726311292</v>
          </cell>
          <cell r="BM24">
            <v>10.976519691101888</v>
          </cell>
          <cell r="BO24">
            <v>10.675921876224974</v>
          </cell>
          <cell r="BP24">
            <v>10.550344000707115</v>
          </cell>
          <cell r="BQ24">
            <v>11.010629746845158</v>
          </cell>
          <cell r="BR24">
            <v>13.426157391745475</v>
          </cell>
          <cell r="BS24">
            <v>10.734121272215846</v>
          </cell>
          <cell r="BT24">
            <v>10.249083195496798</v>
          </cell>
          <cell r="BU24">
            <v>10.531652622422827</v>
          </cell>
          <cell r="BV24">
            <v>10.858681050047393</v>
          </cell>
          <cell r="BW24">
            <v>10.754176901220264</v>
          </cell>
          <cell r="BX24">
            <v>10.704416173780221</v>
          </cell>
          <cell r="BY24">
            <v>10.920950938328284</v>
          </cell>
          <cell r="BZ24">
            <v>10.916646034810981</v>
          </cell>
          <cell r="CB24">
            <v>10.95191455468653</v>
          </cell>
        </row>
        <row r="26">
          <cell r="B26" t="str">
            <v>School Contribution</v>
          </cell>
        </row>
        <row r="27">
          <cell r="B27" t="str">
            <v>Mosaica</v>
          </cell>
          <cell r="D27">
            <v>1386.626163333337</v>
          </cell>
          <cell r="E27">
            <v>4402.5448741841028</v>
          </cell>
          <cell r="G27">
            <v>80.748864524651836</v>
          </cell>
          <cell r="H27">
            <v>365.35048887549419</v>
          </cell>
          <cell r="I27">
            <v>365.35048887549419</v>
          </cell>
          <cell r="J27">
            <v>935.70193994449528</v>
          </cell>
          <cell r="K27">
            <v>501.67202847154681</v>
          </cell>
          <cell r="L27">
            <v>495.44051820685581</v>
          </cell>
          <cell r="M27">
            <v>204.6420030927932</v>
          </cell>
          <cell r="N27">
            <v>483.08116385132178</v>
          </cell>
          <cell r="O27">
            <v>476.95293616785443</v>
          </cell>
          <cell r="P27">
            <v>470.85875419373946</v>
          </cell>
          <cell r="Q27">
            <v>464.79842878614755</v>
          </cell>
          <cell r="R27">
            <v>458.77177185304208</v>
          </cell>
          <cell r="T27">
            <v>5303.3693868434366</v>
          </cell>
          <cell r="V27">
            <v>322.59365601015503</v>
          </cell>
          <cell r="W27">
            <v>621.02755867238238</v>
          </cell>
          <cell r="X27">
            <v>621.02755867238238</v>
          </cell>
          <cell r="Y27">
            <v>1015.1629142575281</v>
          </cell>
          <cell r="Z27">
            <v>712.85871468150174</v>
          </cell>
          <cell r="AA27">
            <v>706.1932689214857</v>
          </cell>
          <cell r="AB27">
            <v>401.13095075346439</v>
          </cell>
          <cell r="AC27">
            <v>692.9732624404852</v>
          </cell>
          <cell r="AD27">
            <v>686.41829141514199</v>
          </cell>
          <cell r="AE27">
            <v>679.89973689549424</v>
          </cell>
          <cell r="AF27">
            <v>673.41739656762252</v>
          </cell>
          <cell r="AG27">
            <v>666.97106924157242</v>
          </cell>
          <cell r="AI27">
            <v>7799.6743785292147</v>
          </cell>
          <cell r="AK27">
            <v>453.32939759535395</v>
          </cell>
          <cell r="AL27">
            <v>650.10604157656655</v>
          </cell>
          <cell r="AM27">
            <v>650.10604157656655</v>
          </cell>
          <cell r="AN27">
            <v>1034.5922751038686</v>
          </cell>
          <cell r="AO27">
            <v>740.75584653835028</v>
          </cell>
          <cell r="AP27">
            <v>735.31449174841998</v>
          </cell>
          <cell r="AQ27">
            <v>533.12672272610996</v>
          </cell>
          <cell r="AR27">
            <v>724.52230347200918</v>
          </cell>
          <cell r="AS27">
            <v>719.17113503244741</v>
          </cell>
          <cell r="AT27">
            <v>713.84969530643878</v>
          </cell>
          <cell r="AU27">
            <v>708.55781913446344</v>
          </cell>
          <cell r="AV27">
            <v>703.29534227455474</v>
          </cell>
          <cell r="AX27">
            <v>8366.7271120851492</v>
          </cell>
          <cell r="AZ27">
            <v>487.40651289532258</v>
          </cell>
          <cell r="BA27">
            <v>691.59651654586582</v>
          </cell>
          <cell r="BB27">
            <v>691.59651654586582</v>
          </cell>
          <cell r="BC27">
            <v>1086.1367999962697</v>
          </cell>
          <cell r="BD27">
            <v>784.43700712649877</v>
          </cell>
          <cell r="BE27">
            <v>778.67461895720817</v>
          </cell>
          <cell r="BF27">
            <v>568.75424040498206</v>
          </cell>
          <cell r="BG27">
            <v>767.24570456996241</v>
          </cell>
          <cell r="BH27">
            <v>761.57882363709734</v>
          </cell>
          <cell r="BI27">
            <v>755.94342537608156</v>
          </cell>
          <cell r="BJ27">
            <v>750.33933488318257</v>
          </cell>
          <cell r="BK27">
            <v>744.76637822635485</v>
          </cell>
          <cell r="BM27">
            <v>8868.4758791646909</v>
          </cell>
          <cell r="BO27">
            <v>655.83282772440384</v>
          </cell>
          <cell r="BP27">
            <v>716.50661970010196</v>
          </cell>
          <cell r="BQ27">
            <v>716.50661970010196</v>
          </cell>
          <cell r="BR27">
            <v>1074.3186517839074</v>
          </cell>
          <cell r="BS27">
            <v>800.0884253217024</v>
          </cell>
          <cell r="BT27">
            <v>794.24984071345864</v>
          </cell>
          <cell r="BU27">
            <v>727.76990071067428</v>
          </cell>
          <cell r="BV27">
            <v>782.6698010372138</v>
          </cell>
          <cell r="BW27">
            <v>776.92798656388391</v>
          </cell>
          <cell r="BX27">
            <v>771.21807105985067</v>
          </cell>
          <cell r="BY27">
            <v>765.53987730861706</v>
          </cell>
          <cell r="BZ27">
            <v>759.89322907822441</v>
          </cell>
          <cell r="CB27">
            <v>9341.52185070214</v>
          </cell>
        </row>
        <row r="28">
          <cell r="B28" t="str">
            <v>White Hat</v>
          </cell>
          <cell r="D28">
            <v>-867.37066666666942</v>
          </cell>
          <cell r="E28">
            <v>2566.2537709841999</v>
          </cell>
          <cell r="G28">
            <v>-71.023633033389473</v>
          </cell>
          <cell r="H28">
            <v>-34.430530515454613</v>
          </cell>
          <cell r="I28">
            <v>2.1625720024802675</v>
          </cell>
          <cell r="J28">
            <v>1067.3135985496504</v>
          </cell>
          <cell r="K28">
            <v>258.62167042182534</v>
          </cell>
          <cell r="L28">
            <v>248.84761586114143</v>
          </cell>
          <cell r="M28">
            <v>239.12786160357246</v>
          </cell>
          <cell r="N28">
            <v>229.46210598076789</v>
          </cell>
          <cell r="O28">
            <v>224.86357400031204</v>
          </cell>
          <cell r="P28">
            <v>210.29139233641428</v>
          </cell>
          <cell r="Q28">
            <v>200.78583932064947</v>
          </cell>
          <cell r="R28">
            <v>154.73999241481488</v>
          </cell>
          <cell r="T28">
            <v>2730.7620589427843</v>
          </cell>
          <cell r="V28">
            <v>193.41354013555008</v>
          </cell>
          <cell r="W28">
            <v>193.41354013555008</v>
          </cell>
          <cell r="X28">
            <v>193.41354013555008</v>
          </cell>
          <cell r="Y28">
            <v>961.89210535028155</v>
          </cell>
          <cell r="Z28">
            <v>370.68697283847746</v>
          </cell>
          <cell r="AA28">
            <v>355.92324317439284</v>
          </cell>
          <cell r="AB28">
            <v>341.24153423066412</v>
          </cell>
          <cell r="AC28">
            <v>326.64139033662292</v>
          </cell>
          <cell r="AD28">
            <v>312.122358353104</v>
          </cell>
          <cell r="AE28">
            <v>297.68398765838242</v>
          </cell>
          <cell r="AF28">
            <v>283.3258301341873</v>
          </cell>
          <cell r="AG28">
            <v>269.04744015179313</v>
          </cell>
          <cell r="AI28">
            <v>4098.805482634556</v>
          </cell>
          <cell r="AK28">
            <v>190.12619696576672</v>
          </cell>
          <cell r="AL28">
            <v>190.12619696576672</v>
          </cell>
          <cell r="AM28">
            <v>190.12619696576672</v>
          </cell>
          <cell r="AN28">
            <v>1658.7292052526891</v>
          </cell>
          <cell r="AO28">
            <v>536.55086270656193</v>
          </cell>
          <cell r="AP28">
            <v>515.93992129968672</v>
          </cell>
          <cell r="AQ28">
            <v>495.44348512284989</v>
          </cell>
          <cell r="AR28">
            <v>475.06091803588436</v>
          </cell>
          <cell r="AS28">
            <v>454.79158743273547</v>
          </cell>
          <cell r="AT28">
            <v>434.63486422182598</v>
          </cell>
          <cell r="AU28">
            <v>414.59012280653258</v>
          </cell>
          <cell r="AV28">
            <v>394.6567410657691</v>
          </cell>
          <cell r="AX28">
            <v>5950.7762988418353</v>
          </cell>
          <cell r="AZ28">
            <v>222.04811055917835</v>
          </cell>
          <cell r="BA28">
            <v>222.04811055917835</v>
          </cell>
          <cell r="BB28">
            <v>222.04811055917835</v>
          </cell>
          <cell r="BC28">
            <v>2429.6924387472968</v>
          </cell>
          <cell r="BD28">
            <v>746.45576646187885</v>
          </cell>
          <cell r="BE28">
            <v>719.10513712946226</v>
          </cell>
          <cell r="BF28">
            <v>691.90645573778113</v>
          </cell>
          <cell r="BG28">
            <v>664.85887813160969</v>
          </cell>
          <cell r="BH28">
            <v>637.96156484547259</v>
          </cell>
          <cell r="BI28">
            <v>611.21368107759145</v>
          </cell>
          <cell r="BJ28">
            <v>584.61439666397644</v>
          </cell>
          <cell r="BK28">
            <v>558.16288605265981</v>
          </cell>
          <cell r="BM28">
            <v>8310.1155365252635</v>
          </cell>
          <cell r="BO28">
            <v>290.74389552419757</v>
          </cell>
          <cell r="BP28">
            <v>290.74389552419757</v>
          </cell>
          <cell r="BQ28">
            <v>290.74389552419757</v>
          </cell>
          <cell r="BR28">
            <v>3277.8205614798462</v>
          </cell>
          <cell r="BS28">
            <v>1002.2984225524021</v>
          </cell>
          <cell r="BT28">
            <v>967.27941997758614</v>
          </cell>
          <cell r="BU28">
            <v>932.45496741707564</v>
          </cell>
          <cell r="BV28">
            <v>897.82398403745663</v>
          </cell>
          <cell r="BW28">
            <v>863.38539500994636</v>
          </cell>
          <cell r="BX28">
            <v>829.13813147703343</v>
          </cell>
          <cell r="BY28">
            <v>795.08113051930331</v>
          </cell>
          <cell r="BZ28">
            <v>761.21333512244996</v>
          </cell>
          <cell r="CB28">
            <v>11198.727034165691</v>
          </cell>
        </row>
        <row r="29">
          <cell r="B29" t="str">
            <v>Contribution Profit</v>
          </cell>
          <cell r="D29">
            <v>519.25549666666757</v>
          </cell>
          <cell r="E29">
            <v>6968.7986451683028</v>
          </cell>
          <cell r="G29">
            <v>9.7252314912623632</v>
          </cell>
          <cell r="H29">
            <v>330.91995836003957</v>
          </cell>
          <cell r="I29">
            <v>367.51306087797445</v>
          </cell>
          <cell r="J29">
            <v>2003.0155384941456</v>
          </cell>
          <cell r="K29">
            <v>760.29369889337215</v>
          </cell>
          <cell r="L29">
            <v>744.28813406799725</v>
          </cell>
          <cell r="M29">
            <v>443.76986469636563</v>
          </cell>
          <cell r="N29">
            <v>712.54326983208966</v>
          </cell>
          <cell r="O29">
            <v>701.81651016816647</v>
          </cell>
          <cell r="P29">
            <v>681.15014653015373</v>
          </cell>
          <cell r="Q29">
            <v>665.58426810679703</v>
          </cell>
          <cell r="R29">
            <v>613.51176426785696</v>
          </cell>
          <cell r="T29">
            <v>8034.1314457862209</v>
          </cell>
          <cell r="V29">
            <v>516.00719614570517</v>
          </cell>
          <cell r="W29">
            <v>814.44109880793246</v>
          </cell>
          <cell r="X29">
            <v>814.44109880793246</v>
          </cell>
          <cell r="Y29">
            <v>1977.0550196078098</v>
          </cell>
          <cell r="Z29">
            <v>1083.5456875199793</v>
          </cell>
          <cell r="AA29">
            <v>1062.1165120958785</v>
          </cell>
          <cell r="AB29">
            <v>742.3724849841285</v>
          </cell>
          <cell r="AC29">
            <v>1019.6146527771082</v>
          </cell>
          <cell r="AD29">
            <v>998.540649768246</v>
          </cell>
          <cell r="AE29">
            <v>977.58372455387666</v>
          </cell>
          <cell r="AF29">
            <v>956.74322670180982</v>
          </cell>
          <cell r="AG29">
            <v>936.01850939336555</v>
          </cell>
          <cell r="AI29">
            <v>11898.479861163771</v>
          </cell>
          <cell r="AK29">
            <v>643.45559456112073</v>
          </cell>
          <cell r="AL29">
            <v>840.23223854233333</v>
          </cell>
          <cell r="AM29">
            <v>840.23223854233333</v>
          </cell>
          <cell r="AN29">
            <v>2693.3214803565579</v>
          </cell>
          <cell r="AO29">
            <v>1277.3067092449123</v>
          </cell>
          <cell r="AP29">
            <v>1251.2544130481067</v>
          </cell>
          <cell r="AQ29">
            <v>1028.5702078489599</v>
          </cell>
          <cell r="AR29">
            <v>1199.5832215078935</v>
          </cell>
          <cell r="AS29">
            <v>1173.9627224651829</v>
          </cell>
          <cell r="AT29">
            <v>1148.4845595282648</v>
          </cell>
          <cell r="AU29">
            <v>1123.1479419409961</v>
          </cell>
          <cell r="AV29">
            <v>1097.952083340324</v>
          </cell>
          <cell r="AX29">
            <v>14317.503410926984</v>
          </cell>
          <cell r="AZ29">
            <v>709.45462345450096</v>
          </cell>
          <cell r="BA29">
            <v>913.64462710504415</v>
          </cell>
          <cell r="BB29">
            <v>913.64462710504415</v>
          </cell>
          <cell r="BC29">
            <v>3515.8292387435667</v>
          </cell>
          <cell r="BD29">
            <v>1530.8927735883776</v>
          </cell>
          <cell r="BE29">
            <v>1497.7797560866704</v>
          </cell>
          <cell r="BF29">
            <v>1260.6606961427633</v>
          </cell>
          <cell r="BG29">
            <v>1432.1045827015721</v>
          </cell>
          <cell r="BH29">
            <v>1399.5403884825701</v>
          </cell>
          <cell r="BI29">
            <v>1367.1571064536729</v>
          </cell>
          <cell r="BJ29">
            <v>1334.9537315471589</v>
          </cell>
          <cell r="BK29">
            <v>1302.9292642790147</v>
          </cell>
          <cell r="BM29">
            <v>17178.591415689953</v>
          </cell>
          <cell r="BO29">
            <v>946.57672324860141</v>
          </cell>
          <cell r="BP29">
            <v>1007.2505152242995</v>
          </cell>
          <cell r="BQ29">
            <v>1007.2505152242995</v>
          </cell>
          <cell r="BR29">
            <v>4352.1392132637538</v>
          </cell>
          <cell r="BS29">
            <v>1802.3868478741047</v>
          </cell>
          <cell r="BT29">
            <v>1761.5292606910448</v>
          </cell>
          <cell r="BU29">
            <v>1660.2248681277499</v>
          </cell>
          <cell r="BV29">
            <v>1680.4937850746705</v>
          </cell>
          <cell r="BW29">
            <v>1640.3133815738302</v>
          </cell>
          <cell r="BX29">
            <v>1600.3562025368842</v>
          </cell>
          <cell r="BY29">
            <v>1560.6210078279205</v>
          </cell>
          <cell r="BZ29">
            <v>1521.1065642006743</v>
          </cell>
          <cell r="CB29">
            <v>20540.248884867833</v>
          </cell>
        </row>
        <row r="30">
          <cell r="B30" t="str">
            <v>Shared Services</v>
          </cell>
          <cell r="D30">
            <v>-6742.8184304295</v>
          </cell>
          <cell r="E30">
            <v>-7526.9479397858395</v>
          </cell>
          <cell r="G30">
            <v>-443.56948661712801</v>
          </cell>
          <cell r="H30">
            <v>-493.67555486080073</v>
          </cell>
          <cell r="I30">
            <v>-493.67555486080073</v>
          </cell>
          <cell r="J30">
            <v>-493.67555486080073</v>
          </cell>
          <cell r="K30">
            <v>-493.67555486080073</v>
          </cell>
          <cell r="L30">
            <v>-493.67555486080073</v>
          </cell>
          <cell r="M30">
            <v>-493.67555486080073</v>
          </cell>
          <cell r="N30">
            <v>-493.67555486080073</v>
          </cell>
          <cell r="O30">
            <v>-493.67555486080073</v>
          </cell>
          <cell r="P30">
            <v>-493.67555486080073</v>
          </cell>
          <cell r="Q30">
            <v>-493.67555486080073</v>
          </cell>
          <cell r="R30">
            <v>-493.67555486080073</v>
          </cell>
          <cell r="T30">
            <v>-5874.000590085936</v>
          </cell>
          <cell r="V30">
            <v>-505.56587634947061</v>
          </cell>
          <cell r="W30">
            <v>-556.67406595801685</v>
          </cell>
          <cell r="X30">
            <v>-556.67406595801685</v>
          </cell>
          <cell r="Y30">
            <v>-556.67406595801685</v>
          </cell>
          <cell r="Z30">
            <v>-556.67406595801685</v>
          </cell>
          <cell r="AA30">
            <v>-556.67406595801685</v>
          </cell>
          <cell r="AB30">
            <v>-556.67406595801685</v>
          </cell>
          <cell r="AC30">
            <v>-556.67406595801685</v>
          </cell>
          <cell r="AD30">
            <v>-556.67406595801685</v>
          </cell>
          <cell r="AE30">
            <v>-556.67406595801685</v>
          </cell>
          <cell r="AF30">
            <v>-556.67406595801685</v>
          </cell>
          <cell r="AG30">
            <v>-556.67406595801685</v>
          </cell>
          <cell r="AI30">
            <v>-6628.980601887657</v>
          </cell>
          <cell r="AK30">
            <v>-569.86469387646002</v>
          </cell>
          <cell r="AL30">
            <v>-621.99504727717715</v>
          </cell>
          <cell r="AM30">
            <v>-621.99504727717715</v>
          </cell>
          <cell r="AN30">
            <v>-621.99504727717715</v>
          </cell>
          <cell r="AO30">
            <v>-621.99504727717715</v>
          </cell>
          <cell r="AP30">
            <v>-621.99504727717715</v>
          </cell>
          <cell r="AQ30">
            <v>-621.99504727717715</v>
          </cell>
          <cell r="AR30">
            <v>-621.99504727717715</v>
          </cell>
          <cell r="AS30">
            <v>-621.99504727717715</v>
          </cell>
          <cell r="AT30">
            <v>-621.99504727717715</v>
          </cell>
          <cell r="AU30">
            <v>-621.99504727717715</v>
          </cell>
          <cell r="AV30">
            <v>-621.99504727717715</v>
          </cell>
          <cell r="AX30">
            <v>-7411.8102139254079</v>
          </cell>
          <cell r="AZ30">
            <v>-636.53323775398917</v>
          </cell>
          <cell r="BA30">
            <v>-689.70619822272056</v>
          </cell>
          <cell r="BB30">
            <v>-689.70619822272056</v>
          </cell>
          <cell r="BC30">
            <v>-689.70619822272056</v>
          </cell>
          <cell r="BD30">
            <v>-689.70619822272056</v>
          </cell>
          <cell r="BE30">
            <v>-689.70619822272056</v>
          </cell>
          <cell r="BF30">
            <v>-689.70619822272056</v>
          </cell>
          <cell r="BG30">
            <v>-689.70619822272056</v>
          </cell>
          <cell r="BH30">
            <v>-689.70619822272056</v>
          </cell>
          <cell r="BI30">
            <v>-689.70619822272056</v>
          </cell>
          <cell r="BJ30">
            <v>-689.70619822272056</v>
          </cell>
          <cell r="BK30">
            <v>-689.70619822272056</v>
          </cell>
          <cell r="BM30">
            <v>-8223.3014182039151</v>
          </cell>
          <cell r="BO30">
            <v>-705.64057750906898</v>
          </cell>
          <cell r="BP30">
            <v>-759.87699718717511</v>
          </cell>
          <cell r="BQ30">
            <v>-759.87699718717511</v>
          </cell>
          <cell r="BR30">
            <v>-759.87699718717511</v>
          </cell>
          <cell r="BS30">
            <v>-759.87699718717511</v>
          </cell>
          <cell r="BT30">
            <v>-759.87699718717511</v>
          </cell>
          <cell r="BU30">
            <v>-759.87699718717511</v>
          </cell>
          <cell r="BV30">
            <v>-759.87699718717511</v>
          </cell>
          <cell r="BW30">
            <v>-759.87699718717511</v>
          </cell>
          <cell r="BX30">
            <v>-759.87699718717511</v>
          </cell>
          <cell r="BY30">
            <v>-759.87699718717511</v>
          </cell>
          <cell r="BZ30">
            <v>-759.87699718717511</v>
          </cell>
          <cell r="CB30">
            <v>-9064.2875465679954</v>
          </cell>
        </row>
        <row r="31">
          <cell r="B31" t="str">
            <v>Blended School Income</v>
          </cell>
          <cell r="D31">
            <v>-6223.5629337628325</v>
          </cell>
          <cell r="E31">
            <v>-558.14929461753673</v>
          </cell>
          <cell r="G31">
            <v>-433.84425512586563</v>
          </cell>
          <cell r="H31">
            <v>-162.75559650076116</v>
          </cell>
          <cell r="I31">
            <v>-126.16249398282628</v>
          </cell>
          <cell r="J31">
            <v>1509.3399836333449</v>
          </cell>
          <cell r="K31">
            <v>266.61814403257142</v>
          </cell>
          <cell r="L31">
            <v>250.61257920719652</v>
          </cell>
          <cell r="M31">
            <v>-49.9056901644351</v>
          </cell>
          <cell r="N31">
            <v>218.86771497128893</v>
          </cell>
          <cell r="O31">
            <v>208.14095530736574</v>
          </cell>
          <cell r="P31">
            <v>187.474591669353</v>
          </cell>
          <cell r="Q31">
            <v>171.9087132459963</v>
          </cell>
          <cell r="R31">
            <v>119.83620940705623</v>
          </cell>
          <cell r="T31">
            <v>2160.1308557002849</v>
          </cell>
          <cell r="V31">
            <v>10.441319796234552</v>
          </cell>
          <cell r="W31">
            <v>257.76703284991561</v>
          </cell>
          <cell r="X31">
            <v>257.76703284991561</v>
          </cell>
          <cell r="Y31">
            <v>1420.3809536497929</v>
          </cell>
          <cell r="Z31">
            <v>526.87162156196246</v>
          </cell>
          <cell r="AA31">
            <v>505.44244613786168</v>
          </cell>
          <cell r="AB31">
            <v>185.69841902611165</v>
          </cell>
          <cell r="AC31">
            <v>462.94058681909132</v>
          </cell>
          <cell r="AD31">
            <v>441.86658381022914</v>
          </cell>
          <cell r="AE31">
            <v>420.90965859585981</v>
          </cell>
          <cell r="AF31">
            <v>400.06916074379296</v>
          </cell>
          <cell r="AG31">
            <v>379.34444343534869</v>
          </cell>
          <cell r="AI31">
            <v>5269.4992592761137</v>
          </cell>
          <cell r="AK31">
            <v>73.59090068466071</v>
          </cell>
          <cell r="AL31">
            <v>218.23719126515618</v>
          </cell>
          <cell r="AM31">
            <v>218.23719126515618</v>
          </cell>
          <cell r="AN31">
            <v>2071.3264330793809</v>
          </cell>
          <cell r="AO31">
            <v>655.31166196773518</v>
          </cell>
          <cell r="AP31">
            <v>629.25936577092955</v>
          </cell>
          <cell r="AQ31">
            <v>406.5751605717827</v>
          </cell>
          <cell r="AR31">
            <v>577.58817423071639</v>
          </cell>
          <cell r="AS31">
            <v>551.96767518800573</v>
          </cell>
          <cell r="AT31">
            <v>526.4895122510876</v>
          </cell>
          <cell r="AU31">
            <v>501.15289466381898</v>
          </cell>
          <cell r="AV31">
            <v>475.9570360631468</v>
          </cell>
          <cell r="AX31">
            <v>6905.6931970015758</v>
          </cell>
          <cell r="AZ31">
            <v>72.921385700511792</v>
          </cell>
          <cell r="BA31">
            <v>223.93842888232359</v>
          </cell>
          <cell r="BB31">
            <v>223.93842888232359</v>
          </cell>
          <cell r="BC31">
            <v>2826.1230405208462</v>
          </cell>
          <cell r="BD31">
            <v>841.18657536565706</v>
          </cell>
          <cell r="BE31">
            <v>808.07355786394987</v>
          </cell>
          <cell r="BF31">
            <v>570.95449792004274</v>
          </cell>
          <cell r="BG31">
            <v>742.39838447885154</v>
          </cell>
          <cell r="BH31">
            <v>709.83419025984949</v>
          </cell>
          <cell r="BI31">
            <v>677.45090823095234</v>
          </cell>
          <cell r="BJ31">
            <v>645.24753332443834</v>
          </cell>
          <cell r="BK31">
            <v>613.2230660562941</v>
          </cell>
          <cell r="BM31">
            <v>8955.2899974860375</v>
          </cell>
          <cell r="BO31">
            <v>240.93614573953244</v>
          </cell>
          <cell r="BP31">
            <v>247.37351803712443</v>
          </cell>
          <cell r="BQ31">
            <v>247.37351803712443</v>
          </cell>
          <cell r="BR31">
            <v>3592.2622160765786</v>
          </cell>
          <cell r="BS31">
            <v>1042.5098506869294</v>
          </cell>
          <cell r="BT31">
            <v>1001.6522635038697</v>
          </cell>
          <cell r="BU31">
            <v>900.34787094057481</v>
          </cell>
          <cell r="BV31">
            <v>920.61678788749543</v>
          </cell>
          <cell r="BW31">
            <v>880.43638438665505</v>
          </cell>
          <cell r="BX31">
            <v>840.4792053497091</v>
          </cell>
          <cell r="BY31">
            <v>800.74401064074539</v>
          </cell>
          <cell r="BZ31">
            <v>761.22956701349915</v>
          </cell>
          <cell r="CB31">
            <v>11475.961338299838</v>
          </cell>
        </row>
        <row r="32">
          <cell r="B32" t="str">
            <v>Capital Education Contribution</v>
          </cell>
          <cell r="D32">
            <v>-366.30128999999948</v>
          </cell>
          <cell r="E32">
            <v>886.66200569217688</v>
          </cell>
          <cell r="G32">
            <v>-89.546952788366212</v>
          </cell>
          <cell r="H32">
            <v>-261.86569278836589</v>
          </cell>
          <cell r="I32">
            <v>391.59837088886388</v>
          </cell>
          <cell r="J32">
            <v>57.975608106171961</v>
          </cell>
          <cell r="K32">
            <v>112.1062394009659</v>
          </cell>
          <cell r="L32">
            <v>-358.21242948153815</v>
          </cell>
          <cell r="M32">
            <v>-6.5921018226431158</v>
          </cell>
          <cell r="N32">
            <v>293.69882056135145</v>
          </cell>
          <cell r="O32">
            <v>84.378078116813384</v>
          </cell>
          <cell r="P32">
            <v>-48.173605100784499</v>
          </cell>
          <cell r="Q32">
            <v>314.72846694911652</v>
          </cell>
          <cell r="R32">
            <v>173.53023262726455</v>
          </cell>
          <cell r="T32">
            <v>663.62503466884982</v>
          </cell>
          <cell r="V32">
            <v>19.880610991657846</v>
          </cell>
          <cell r="W32">
            <v>-100.26943000834214</v>
          </cell>
          <cell r="X32">
            <v>340.12145128456893</v>
          </cell>
          <cell r="Y32">
            <v>81.634080588136413</v>
          </cell>
          <cell r="Z32">
            <v>120.9557075790764</v>
          </cell>
          <cell r="AA32">
            <v>-396.39482819167813</v>
          </cell>
          <cell r="AB32">
            <v>-114.11246776689345</v>
          </cell>
          <cell r="AC32">
            <v>210.70754685550062</v>
          </cell>
          <cell r="AD32">
            <v>90.454730166508654</v>
          </cell>
          <cell r="AE32">
            <v>27.147878627150959</v>
          </cell>
          <cell r="AF32">
            <v>233.84015788204218</v>
          </cell>
          <cell r="AG32">
            <v>216.02210012800495</v>
          </cell>
          <cell r="AI32">
            <v>729.98753813573319</v>
          </cell>
          <cell r="AK32">
            <v>21.868672090823509</v>
          </cell>
          <cell r="AL32">
            <v>-110.29637300917653</v>
          </cell>
          <cell r="AM32">
            <v>374.13359641302583</v>
          </cell>
          <cell r="AN32">
            <v>89.797488646949944</v>
          </cell>
          <cell r="AO32">
            <v>133.0512783369839</v>
          </cell>
          <cell r="AP32">
            <v>-436.03431101084612</v>
          </cell>
          <cell r="AQ32">
            <v>-125.52371454358291</v>
          </cell>
          <cell r="AR32">
            <v>231.77830154105055</v>
          </cell>
          <cell r="AS32">
            <v>99.500203183159385</v>
          </cell>
          <cell r="AT32">
            <v>29.862666489865944</v>
          </cell>
          <cell r="AU32">
            <v>257.22417367024633</v>
          </cell>
          <cell r="AV32">
            <v>237.62431014080522</v>
          </cell>
          <cell r="AX32">
            <v>802.98629194930504</v>
          </cell>
          <cell r="AZ32">
            <v>24.055539299906229</v>
          </cell>
          <cell r="BA32">
            <v>-121.32601031009386</v>
          </cell>
          <cell r="BB32">
            <v>411.54695605432875</v>
          </cell>
          <cell r="BC32">
            <v>98.777237511645296</v>
          </cell>
          <cell r="BD32">
            <v>146.35640617068265</v>
          </cell>
          <cell r="BE32">
            <v>-479.63774211193044</v>
          </cell>
          <cell r="BF32">
            <v>-138.07608599794088</v>
          </cell>
          <cell r="BG32">
            <v>254.95613169515599</v>
          </cell>
          <cell r="BH32">
            <v>109.45022350147559</v>
          </cell>
          <cell r="BI32">
            <v>32.848933138852942</v>
          </cell>
          <cell r="BJ32">
            <v>282.94659103727139</v>
          </cell>
          <cell r="BK32">
            <v>261.38674115488624</v>
          </cell>
          <cell r="BM32">
            <v>883.28492114423989</v>
          </cell>
          <cell r="BO32">
            <v>26.461093229896676</v>
          </cell>
          <cell r="BP32">
            <v>-133.45861134110345</v>
          </cell>
          <cell r="BQ32">
            <v>452.70165165976135</v>
          </cell>
          <cell r="BR32">
            <v>108.65496126280954</v>
          </cell>
          <cell r="BS32">
            <v>160.99204678775067</v>
          </cell>
          <cell r="BT32">
            <v>-527.60151632312375</v>
          </cell>
          <cell r="BU32">
            <v>-151.8836945977352</v>
          </cell>
          <cell r="BV32">
            <v>280.4517448646713</v>
          </cell>
          <cell r="BW32">
            <v>120.39524585162297</v>
          </cell>
          <cell r="BX32">
            <v>36.133826452737992</v>
          </cell>
          <cell r="BY32">
            <v>311.24125014099826</v>
          </cell>
          <cell r="BZ32">
            <v>287.52541527037459</v>
          </cell>
          <cell r="CB32">
            <v>971.61341325866101</v>
          </cell>
        </row>
        <row r="33">
          <cell r="B33" t="str">
            <v>PropCo Contribution</v>
          </cell>
          <cell r="D33">
            <v>2258.2430800000011</v>
          </cell>
          <cell r="E33">
            <v>2699.0037376</v>
          </cell>
          <cell r="G33">
            <v>224.89629349999998</v>
          </cell>
          <cell r="H33">
            <v>224.89629349999998</v>
          </cell>
          <cell r="I33">
            <v>224.89629349999998</v>
          </cell>
          <cell r="J33">
            <v>224.89629349999998</v>
          </cell>
          <cell r="K33">
            <v>224.89629349999998</v>
          </cell>
          <cell r="L33">
            <v>224.89629349999998</v>
          </cell>
          <cell r="M33">
            <v>224.89629349999998</v>
          </cell>
          <cell r="N33">
            <v>224.89629349999998</v>
          </cell>
          <cell r="O33">
            <v>224.89629349999998</v>
          </cell>
          <cell r="P33">
            <v>224.89629349999998</v>
          </cell>
          <cell r="Q33">
            <v>224.89629349999998</v>
          </cell>
          <cell r="R33">
            <v>224.89629349999998</v>
          </cell>
          <cell r="T33">
            <v>2698.7555219999999</v>
          </cell>
          <cell r="V33">
            <v>232.86607125500001</v>
          </cell>
          <cell r="W33">
            <v>232.86607125500001</v>
          </cell>
          <cell r="X33">
            <v>232.86607125500001</v>
          </cell>
          <cell r="Y33">
            <v>232.86607125500001</v>
          </cell>
          <cell r="Z33">
            <v>232.86607125500001</v>
          </cell>
          <cell r="AA33">
            <v>232.86607125500001</v>
          </cell>
          <cell r="AB33">
            <v>232.86607125500001</v>
          </cell>
          <cell r="AC33">
            <v>232.86607125500001</v>
          </cell>
          <cell r="AD33">
            <v>232.86607125500001</v>
          </cell>
          <cell r="AE33">
            <v>232.86607125500001</v>
          </cell>
          <cell r="AF33">
            <v>232.86607125500001</v>
          </cell>
          <cell r="AG33">
            <v>232.86607125500001</v>
          </cell>
          <cell r="AI33">
            <v>2794.3928550599999</v>
          </cell>
          <cell r="AK33">
            <v>238.78011307165002</v>
          </cell>
          <cell r="AL33">
            <v>238.78011307165002</v>
          </cell>
          <cell r="AM33">
            <v>238.78011307165002</v>
          </cell>
          <cell r="AN33">
            <v>238.78011307165002</v>
          </cell>
          <cell r="AO33">
            <v>238.78011307165002</v>
          </cell>
          <cell r="AP33">
            <v>238.78011307165002</v>
          </cell>
          <cell r="AQ33">
            <v>238.78011307165002</v>
          </cell>
          <cell r="AR33">
            <v>238.78011307165002</v>
          </cell>
          <cell r="AS33">
            <v>238.78011307165002</v>
          </cell>
          <cell r="AT33">
            <v>238.78011307165002</v>
          </cell>
          <cell r="AU33">
            <v>238.78011307165002</v>
          </cell>
          <cell r="AV33">
            <v>238.78011307165002</v>
          </cell>
          <cell r="AX33">
            <v>2865.3613568597993</v>
          </cell>
          <cell r="AZ33">
            <v>244.85013733637953</v>
          </cell>
          <cell r="BA33">
            <v>244.85013733637953</v>
          </cell>
          <cell r="BB33">
            <v>244.85013733637953</v>
          </cell>
          <cell r="BC33">
            <v>244.85013733637953</v>
          </cell>
          <cell r="BD33">
            <v>244.85013733637953</v>
          </cell>
          <cell r="BE33">
            <v>244.85013733637953</v>
          </cell>
          <cell r="BF33">
            <v>244.85013733637953</v>
          </cell>
          <cell r="BG33">
            <v>244.85013733637953</v>
          </cell>
          <cell r="BH33">
            <v>244.85013733637953</v>
          </cell>
          <cell r="BI33">
            <v>244.85013733637953</v>
          </cell>
          <cell r="BJ33">
            <v>244.85013733637953</v>
          </cell>
          <cell r="BK33">
            <v>244.85013733637953</v>
          </cell>
          <cell r="BM33">
            <v>2938.2016480365546</v>
          </cell>
          <cell r="BO33">
            <v>251.08039474650252</v>
          </cell>
          <cell r="BP33">
            <v>251.08039474650252</v>
          </cell>
          <cell r="BQ33">
            <v>251.08039474650252</v>
          </cell>
          <cell r="BR33">
            <v>251.08039474650252</v>
          </cell>
          <cell r="BS33">
            <v>251.08039474650252</v>
          </cell>
          <cell r="BT33">
            <v>251.08039474650252</v>
          </cell>
          <cell r="BU33">
            <v>251.08039474650252</v>
          </cell>
          <cell r="BV33">
            <v>251.08039474650252</v>
          </cell>
          <cell r="BW33">
            <v>251.08039474650252</v>
          </cell>
          <cell r="BX33">
            <v>251.08039474650252</v>
          </cell>
          <cell r="BY33">
            <v>251.08039474650252</v>
          </cell>
          <cell r="BZ33">
            <v>251.08039474650252</v>
          </cell>
          <cell r="CB33">
            <v>3012.9647369580293</v>
          </cell>
        </row>
        <row r="34">
          <cell r="B34" t="str">
            <v>Operating Expenses (Corporate Overhead)</v>
          </cell>
          <cell r="D34">
            <v>-5352.0015462371684</v>
          </cell>
          <cell r="E34">
            <v>-6111.7141187447196</v>
          </cell>
          <cell r="G34">
            <v>-404.39590894039139</v>
          </cell>
          <cell r="H34">
            <v>-404.39590894039139</v>
          </cell>
          <cell r="I34">
            <v>-404.39590894039139</v>
          </cell>
          <cell r="J34">
            <v>-404.39590894039139</v>
          </cell>
          <cell r="K34">
            <v>-404.39590894039139</v>
          </cell>
          <cell r="L34">
            <v>-404.39590894039139</v>
          </cell>
          <cell r="M34">
            <v>-404.39590894039139</v>
          </cell>
          <cell r="N34">
            <v>-404.39590894039139</v>
          </cell>
          <cell r="O34">
            <v>-404.39590894039139</v>
          </cell>
          <cell r="P34">
            <v>-404.39590894039139</v>
          </cell>
          <cell r="Q34">
            <v>-404.39590894039139</v>
          </cell>
          <cell r="R34">
            <v>-404.39590894039139</v>
          </cell>
          <cell r="T34">
            <v>-4852.7509072846979</v>
          </cell>
          <cell r="V34">
            <v>-426.2671193663088</v>
          </cell>
          <cell r="W34">
            <v>-2192.9750214739943</v>
          </cell>
          <cell r="X34">
            <v>-427.65691690709542</v>
          </cell>
          <cell r="Y34">
            <v>-430.21952132112392</v>
          </cell>
          <cell r="Z34">
            <v>-433.18154137257102</v>
          </cell>
          <cell r="AA34">
            <v>-433.8300376482357</v>
          </cell>
          <cell r="AB34">
            <v>-419.30501388130824</v>
          </cell>
          <cell r="AC34">
            <v>-434.1115893113348</v>
          </cell>
          <cell r="AD34">
            <v>-434.06759051591024</v>
          </cell>
          <cell r="AE34">
            <v>-434.08960425296425</v>
          </cell>
          <cell r="AF34">
            <v>-426.64900326722278</v>
          </cell>
          <cell r="AG34">
            <v>-433.29158614636765</v>
          </cell>
          <cell r="AI34">
            <v>-6925.6445454644372</v>
          </cell>
          <cell r="AK34">
            <v>-450.29336941608847</v>
          </cell>
          <cell r="AL34">
            <v>-2550.0355187258965</v>
          </cell>
          <cell r="AM34">
            <v>-446.73010057634042</v>
          </cell>
          <cell r="AN34">
            <v>-459.81425442473835</v>
          </cell>
          <cell r="AO34">
            <v>-459.81110751777078</v>
          </cell>
          <cell r="AP34">
            <v>-461.06321801485944</v>
          </cell>
          <cell r="AQ34">
            <v>-438.75987333743461</v>
          </cell>
          <cell r="AR34">
            <v>-461.36453222805926</v>
          </cell>
          <cell r="AS34">
            <v>-461.40341687640677</v>
          </cell>
          <cell r="AT34">
            <v>-461.49842658584282</v>
          </cell>
          <cell r="AU34">
            <v>-447.00479982997427</v>
          </cell>
          <cell r="AV34">
            <v>-460.65848919489338</v>
          </cell>
          <cell r="AX34">
            <v>-7558.4371067283046</v>
          </cell>
          <cell r="AZ34">
            <v>-476.91332964541647</v>
          </cell>
          <cell r="BA34">
            <v>-2931.9022856326733</v>
          </cell>
          <cell r="BB34">
            <v>-468.06897175434699</v>
          </cell>
          <cell r="BC34">
            <v>-488.56407466192906</v>
          </cell>
          <cell r="BD34">
            <v>-487.82176029149321</v>
          </cell>
          <cell r="BE34">
            <v>-489.69543826816891</v>
          </cell>
          <cell r="BF34">
            <v>-459.46379209666679</v>
          </cell>
          <cell r="BG34">
            <v>-489.98791536945714</v>
          </cell>
          <cell r="BH34">
            <v>-490.10945094895334</v>
          </cell>
          <cell r="BI34">
            <v>-490.27751253981222</v>
          </cell>
          <cell r="BJ34">
            <v>-468.6909077490302</v>
          </cell>
          <cell r="BK34">
            <v>-489.39254430112055</v>
          </cell>
          <cell r="BM34">
            <v>-8230.8879832590683</v>
          </cell>
          <cell r="BO34">
            <v>-505.46019867353073</v>
          </cell>
          <cell r="BP34">
            <v>-3349.9068548416403</v>
          </cell>
          <cell r="BQ34">
            <v>-490.81517955457616</v>
          </cell>
          <cell r="BR34">
            <v>-519.63563749507659</v>
          </cell>
          <cell r="BS34">
            <v>-518.05763246883623</v>
          </cell>
          <cell r="BT34">
            <v>-520.61109213588861</v>
          </cell>
          <cell r="BU34">
            <v>-481.95225317834559</v>
          </cell>
          <cell r="BV34">
            <v>-520.85017709177794</v>
          </cell>
          <cell r="BW34">
            <v>-521.05982653615308</v>
          </cell>
          <cell r="BX34">
            <v>-521.30554246429449</v>
          </cell>
          <cell r="BY34">
            <v>-492.26948423434567</v>
          </cell>
          <cell r="BZ34">
            <v>-520.36723206704755</v>
          </cell>
          <cell r="CB34">
            <v>-8962.291110741513</v>
          </cell>
        </row>
        <row r="35">
          <cell r="B35" t="str">
            <v>Domestic EBITDA</v>
          </cell>
          <cell r="D35">
            <v>-9683.6226900000001</v>
          </cell>
          <cell r="E35">
            <v>-3084.1976700700793</v>
          </cell>
          <cell r="G35">
            <v>-702.89082335462331</v>
          </cell>
          <cell r="H35">
            <v>-604.12090472951843</v>
          </cell>
          <cell r="I35">
            <v>85.936261465646169</v>
          </cell>
          <cell r="J35">
            <v>1387.8159762991254</v>
          </cell>
          <cell r="K35">
            <v>199.22476799314592</v>
          </cell>
          <cell r="L35">
            <v>-287.09946571473301</v>
          </cell>
          <cell r="M35">
            <v>-235.99740742746962</v>
          </cell>
          <cell r="N35">
            <v>333.06692009224895</v>
          </cell>
          <cell r="O35">
            <v>113.01941798378772</v>
          </cell>
          <cell r="P35">
            <v>-40.198628871822905</v>
          </cell>
          <cell r="Q35">
            <v>307.13756475472138</v>
          </cell>
          <cell r="R35">
            <v>113.86682659392937</v>
          </cell>
          <cell r="T35">
            <v>669.76050508443677</v>
          </cell>
          <cell r="V35">
            <v>-163.07911732341637</v>
          </cell>
          <cell r="W35">
            <v>-1802.6113473774208</v>
          </cell>
          <cell r="X35">
            <v>403.09763848238907</v>
          </cell>
          <cell r="Y35">
            <v>1304.6615841718053</v>
          </cell>
          <cell r="Z35">
            <v>447.51185902346788</v>
          </cell>
          <cell r="AA35">
            <v>-91.916348447052144</v>
          </cell>
          <cell r="AB35">
            <v>-114.85299136709</v>
          </cell>
          <cell r="AC35">
            <v>472.40261561825707</v>
          </cell>
          <cell r="AD35">
            <v>331.1197947158276</v>
          </cell>
          <cell r="AE35">
            <v>246.83400422504644</v>
          </cell>
          <cell r="AF35">
            <v>440.12638661361228</v>
          </cell>
          <cell r="AG35">
            <v>394.94102867198592</v>
          </cell>
          <cell r="AI35">
            <v>1868.2351070074101</v>
          </cell>
          <cell r="AK35">
            <v>-116.05368356895423</v>
          </cell>
          <cell r="AL35">
            <v>-2203.3145873982667</v>
          </cell>
          <cell r="AM35">
            <v>384.42080017349167</v>
          </cell>
          <cell r="AN35">
            <v>1940.0897803732423</v>
          </cell>
          <cell r="AO35">
            <v>567.33194585859837</v>
          </cell>
          <cell r="AP35">
            <v>-29.058050183125999</v>
          </cell>
          <cell r="AQ35">
            <v>81.071685762415143</v>
          </cell>
          <cell r="AR35">
            <v>586.78205661535776</v>
          </cell>
          <cell r="AS35">
            <v>428.84457456640843</v>
          </cell>
          <cell r="AT35">
            <v>333.6338652267608</v>
          </cell>
          <cell r="AU35">
            <v>550.15238157574117</v>
          </cell>
          <cell r="AV35">
            <v>491.70297008070872</v>
          </cell>
          <cell r="AX35">
            <v>3015.6037390823749</v>
          </cell>
          <cell r="AZ35">
            <v>-135.08626730861891</v>
          </cell>
          <cell r="BA35">
            <v>-2584.4397297240639</v>
          </cell>
          <cell r="BB35">
            <v>412.26655051868477</v>
          </cell>
          <cell r="BC35">
            <v>2681.1863407069418</v>
          </cell>
          <cell r="BD35">
            <v>744.57135858122604</v>
          </cell>
          <cell r="BE35">
            <v>83.590514820230055</v>
          </cell>
          <cell r="BF35">
            <v>218.2647571618146</v>
          </cell>
          <cell r="BG35">
            <v>752.21673814092992</v>
          </cell>
          <cell r="BH35">
            <v>574.02510014875133</v>
          </cell>
          <cell r="BI35">
            <v>464.87246616637259</v>
          </cell>
          <cell r="BJ35">
            <v>704.35335394905906</v>
          </cell>
          <cell r="BK35">
            <v>630.06740024643932</v>
          </cell>
          <cell r="BM35">
            <v>4545.8885834077646</v>
          </cell>
          <cell r="BO35">
            <v>13.017435042400962</v>
          </cell>
          <cell r="BP35">
            <v>-2984.9115533991167</v>
          </cell>
          <cell r="BQ35">
            <v>460.34038488881208</v>
          </cell>
          <cell r="BR35">
            <v>3432.3619345908141</v>
          </cell>
          <cell r="BS35">
            <v>936.52465975234657</v>
          </cell>
          <cell r="BT35">
            <v>204.52004979135984</v>
          </cell>
          <cell r="BU35">
            <v>517.5923179109966</v>
          </cell>
          <cell r="BV35">
            <v>931.29875040689137</v>
          </cell>
          <cell r="BW35">
            <v>730.85219844862752</v>
          </cell>
          <cell r="BX35">
            <v>606.38788408465496</v>
          </cell>
          <cell r="BY35">
            <v>870.79617129390056</v>
          </cell>
          <cell r="BZ35">
            <v>779.46814496332854</v>
          </cell>
          <cell r="CB35">
            <v>6498.2483777750149</v>
          </cell>
        </row>
        <row r="36">
          <cell r="B36" t="str">
            <v>Greenfield Run-Rate Adjustment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T36">
            <v>0</v>
          </cell>
          <cell r="V36">
            <v>-1.8226819982702089</v>
          </cell>
          <cell r="W36">
            <v>-1.8226819982702089</v>
          </cell>
          <cell r="X36">
            <v>-1.8226819982702089</v>
          </cell>
          <cell r="Y36">
            <v>511.63447908147043</v>
          </cell>
          <cell r="Z36">
            <v>123.99881653833154</v>
          </cell>
          <cell r="AA36">
            <v>121.47015142573886</v>
          </cell>
          <cell r="AB36">
            <v>118.95553445266077</v>
          </cell>
          <cell r="AC36">
            <v>116.45488757387746</v>
          </cell>
          <cell r="AD36">
            <v>113.96813317775408</v>
          </cell>
          <cell r="AE36">
            <v>111.49519408383121</v>
          </cell>
          <cell r="AF36">
            <v>109.03599354043045</v>
          </cell>
          <cell r="AG36">
            <v>106.59045522227066</v>
          </cell>
          <cell r="AI36">
            <v>1428.1355991015548</v>
          </cell>
          <cell r="AK36">
            <v>74.548259047895129</v>
          </cell>
          <cell r="AL36">
            <v>74.548259047895129</v>
          </cell>
          <cell r="AM36">
            <v>74.548259047895129</v>
          </cell>
          <cell r="AN36">
            <v>669.4625812073765</v>
          </cell>
          <cell r="AO36">
            <v>218.79125612109868</v>
          </cell>
          <cell r="AP36">
            <v>214.33059256257997</v>
          </cell>
          <cell r="AQ36">
            <v>209.89471046827558</v>
          </cell>
          <cell r="AR36">
            <v>205.48347216338385</v>
          </cell>
          <cell r="AS36">
            <v>201.09674073796378</v>
          </cell>
          <cell r="AT36">
            <v>196.73438004268462</v>
          </cell>
          <cell r="AU36">
            <v>192.39625468460201</v>
          </cell>
          <cell r="AV36">
            <v>188.08223002295296</v>
          </cell>
          <cell r="AX36">
            <v>2519.9169951546032</v>
          </cell>
          <cell r="AZ36">
            <v>126.48670471585693</v>
          </cell>
          <cell r="BA36">
            <v>126.48670471585693</v>
          </cell>
          <cell r="BB36">
            <v>126.48670471585693</v>
          </cell>
          <cell r="BC36">
            <v>776.58160110251572</v>
          </cell>
          <cell r="BD36">
            <v>283.2053869458548</v>
          </cell>
          <cell r="BE36">
            <v>277.43259531178035</v>
          </cell>
          <cell r="BF36">
            <v>271.69187474234036</v>
          </cell>
          <cell r="BG36">
            <v>265.98304706495242</v>
          </cell>
          <cell r="BH36">
            <v>260.30593509688345</v>
          </cell>
          <cell r="BI36">
            <v>254.66036263974752</v>
          </cell>
          <cell r="BJ36">
            <v>249.04615447404126</v>
          </cell>
          <cell r="BK36">
            <v>243.46313635369947</v>
          </cell>
          <cell r="BM36">
            <v>3261.8302078793863</v>
          </cell>
          <cell r="BO36">
            <v>152.97843529847518</v>
          </cell>
          <cell r="BP36">
            <v>152.97843529847518</v>
          </cell>
          <cell r="BQ36">
            <v>152.97843529847518</v>
          </cell>
          <cell r="BR36">
            <v>831.10958512659363</v>
          </cell>
          <cell r="BS36">
            <v>316.03408248883767</v>
          </cell>
          <cell r="BT36">
            <v>309.59292633476321</v>
          </cell>
          <cell r="BU36">
            <v>303.18755438154562</v>
          </cell>
          <cell r="BV36">
            <v>296.81776782806753</v>
          </cell>
          <cell r="BW36">
            <v>290.48336897766444</v>
          </cell>
          <cell r="BX36">
            <v>284.18416123198506</v>
          </cell>
          <cell r="BY36">
            <v>277.91994908489414</v>
          </cell>
          <cell r="BZ36">
            <v>271.69053811639765</v>
          </cell>
          <cell r="CB36">
            <v>3639.955239466175</v>
          </cell>
        </row>
        <row r="37">
          <cell r="B37" t="str">
            <v>Domestic Adj. EBITDA</v>
          </cell>
          <cell r="D37">
            <v>-9683.6226900000001</v>
          </cell>
          <cell r="E37">
            <v>-3084.1976700700793</v>
          </cell>
          <cell r="G37">
            <v>-702.89082335462331</v>
          </cell>
          <cell r="H37">
            <v>-604.12090472951843</v>
          </cell>
          <cell r="I37">
            <v>85.936261465646169</v>
          </cell>
          <cell r="J37">
            <v>1387.8159762991254</v>
          </cell>
          <cell r="K37">
            <v>199.22476799314592</v>
          </cell>
          <cell r="L37">
            <v>-287.09946571473301</v>
          </cell>
          <cell r="M37">
            <v>-235.99740742746962</v>
          </cell>
          <cell r="N37">
            <v>333.06692009224895</v>
          </cell>
          <cell r="O37">
            <v>113.01941798378772</v>
          </cell>
          <cell r="P37">
            <v>-40.198628871822905</v>
          </cell>
          <cell r="Q37">
            <v>307.13756475472138</v>
          </cell>
          <cell r="R37">
            <v>113.86682659392937</v>
          </cell>
          <cell r="T37">
            <v>669.76050508443677</v>
          </cell>
          <cell r="V37">
            <v>-164.90179932168658</v>
          </cell>
          <cell r="W37">
            <v>-1804.4340293756909</v>
          </cell>
          <cell r="X37">
            <v>401.27495648411889</v>
          </cell>
          <cell r="Y37">
            <v>1816.2960632532759</v>
          </cell>
          <cell r="Z37">
            <v>571.51067556179942</v>
          </cell>
          <cell r="AA37">
            <v>29.553802978686718</v>
          </cell>
          <cell r="AB37">
            <v>4.1025430855707725</v>
          </cell>
          <cell r="AC37">
            <v>588.85750319213457</v>
          </cell>
          <cell r="AD37">
            <v>445.08792789358165</v>
          </cell>
          <cell r="AE37">
            <v>358.32919830887766</v>
          </cell>
          <cell r="AF37">
            <v>549.16238015404269</v>
          </cell>
          <cell r="AG37">
            <v>501.53148389425655</v>
          </cell>
          <cell r="AI37">
            <v>3296.3707061089649</v>
          </cell>
          <cell r="AK37">
            <v>-41.505424521059098</v>
          </cell>
          <cell r="AL37">
            <v>-2128.7663283503716</v>
          </cell>
          <cell r="AM37">
            <v>458.96905922138683</v>
          </cell>
          <cell r="AN37">
            <v>2609.5523615806187</v>
          </cell>
          <cell r="AO37">
            <v>786.12320197969711</v>
          </cell>
          <cell r="AP37">
            <v>185.27254237945397</v>
          </cell>
          <cell r="AQ37">
            <v>290.96639623069075</v>
          </cell>
          <cell r="AR37">
            <v>792.26552877874155</v>
          </cell>
          <cell r="AS37">
            <v>629.94131530437221</v>
          </cell>
          <cell r="AT37">
            <v>530.36824526944542</v>
          </cell>
          <cell r="AU37">
            <v>742.54863626034319</v>
          </cell>
          <cell r="AV37">
            <v>679.78520010366174</v>
          </cell>
          <cell r="AX37">
            <v>5535.5207342369777</v>
          </cell>
          <cell r="AZ37">
            <v>-8.5995625927619841</v>
          </cell>
          <cell r="BA37">
            <v>-2457.9530250082071</v>
          </cell>
          <cell r="BB37">
            <v>538.75325523454171</v>
          </cell>
          <cell r="BC37">
            <v>3457.7679418094576</v>
          </cell>
          <cell r="BD37">
            <v>1027.7767455270809</v>
          </cell>
          <cell r="BE37">
            <v>361.0231101320104</v>
          </cell>
          <cell r="BF37">
            <v>489.95663190415496</v>
          </cell>
          <cell r="BG37">
            <v>1018.1997852058823</v>
          </cell>
          <cell r="BH37">
            <v>834.33103524563478</v>
          </cell>
          <cell r="BI37">
            <v>719.53282880612005</v>
          </cell>
          <cell r="BJ37">
            <v>953.39950842310031</v>
          </cell>
          <cell r="BK37">
            <v>873.53053660013882</v>
          </cell>
          <cell r="BM37">
            <v>7807.7187912871505</v>
          </cell>
          <cell r="BO37">
            <v>165.99587034087614</v>
          </cell>
          <cell r="BP37">
            <v>-2831.9331181006414</v>
          </cell>
          <cell r="BQ37">
            <v>613.3188201872872</v>
          </cell>
          <cell r="BR37">
            <v>4263.4715197174082</v>
          </cell>
          <cell r="BS37">
            <v>1252.5587422411843</v>
          </cell>
          <cell r="BT37">
            <v>514.11297612612304</v>
          </cell>
          <cell r="BU37">
            <v>820.77987229254222</v>
          </cell>
          <cell r="BV37">
            <v>1228.1165182349589</v>
          </cell>
          <cell r="BW37">
            <v>1021.335567426292</v>
          </cell>
          <cell r="BX37">
            <v>890.57204531664001</v>
          </cell>
          <cell r="BY37">
            <v>1148.7161203787946</v>
          </cell>
          <cell r="BZ37">
            <v>1051.1586830797262</v>
          </cell>
          <cell r="CB37">
            <v>10138.20361724119</v>
          </cell>
        </row>
        <row r="39">
          <cell r="B39" t="str">
            <v>White Hat Depreciation</v>
          </cell>
          <cell r="D39">
            <v>-3213.3509346022502</v>
          </cell>
          <cell r="E39">
            <v>-929.7084676636</v>
          </cell>
          <cell r="G39">
            <v>-37.808329999999991</v>
          </cell>
          <cell r="H39">
            <v>-37.808329999999991</v>
          </cell>
          <cell r="I39">
            <v>-37.808329999999991</v>
          </cell>
          <cell r="J39">
            <v>-37.808329999999991</v>
          </cell>
          <cell r="K39">
            <v>-37.808329999999991</v>
          </cell>
          <cell r="L39">
            <v>-37.808329999999991</v>
          </cell>
          <cell r="M39">
            <v>-37.808329999999991</v>
          </cell>
          <cell r="N39">
            <v>-37.808329999999991</v>
          </cell>
          <cell r="O39">
            <v>-37.808329999999991</v>
          </cell>
          <cell r="P39">
            <v>-37.808329999999991</v>
          </cell>
          <cell r="Q39">
            <v>-37.808329999999991</v>
          </cell>
          <cell r="R39">
            <v>-37.808329999999991</v>
          </cell>
          <cell r="T39">
            <v>-453.69995999999998</v>
          </cell>
          <cell r="V39">
            <v>-40.129214891464301</v>
          </cell>
          <cell r="W39">
            <v>-40.129214891464301</v>
          </cell>
          <cell r="X39">
            <v>-40.129214891464301</v>
          </cell>
          <cell r="Y39">
            <v>-40.129214891464301</v>
          </cell>
          <cell r="Z39">
            <v>-40.129214891464301</v>
          </cell>
          <cell r="AA39">
            <v>-40.129214891464301</v>
          </cell>
          <cell r="AB39">
            <v>-40.129214891464301</v>
          </cell>
          <cell r="AC39">
            <v>-40.129214891464301</v>
          </cell>
          <cell r="AD39">
            <v>-40.129214891464301</v>
          </cell>
          <cell r="AE39">
            <v>-40.129214891464301</v>
          </cell>
          <cell r="AF39">
            <v>-40.129214891464301</v>
          </cell>
          <cell r="AG39">
            <v>-40.129214891464301</v>
          </cell>
          <cell r="AI39">
            <v>-481.55057869757161</v>
          </cell>
          <cell r="AK39">
            <v>-42.638047218247145</v>
          </cell>
          <cell r="AL39">
            <v>-42.638047218247145</v>
          </cell>
          <cell r="AM39">
            <v>-42.638047218247145</v>
          </cell>
          <cell r="AN39">
            <v>-42.638047218247145</v>
          </cell>
          <cell r="AO39">
            <v>-42.638047218247145</v>
          </cell>
          <cell r="AP39">
            <v>-42.638047218247145</v>
          </cell>
          <cell r="AQ39">
            <v>-42.638047218247145</v>
          </cell>
          <cell r="AR39">
            <v>-42.638047218247145</v>
          </cell>
          <cell r="AS39">
            <v>-42.638047218247145</v>
          </cell>
          <cell r="AT39">
            <v>-42.638047218247145</v>
          </cell>
          <cell r="AU39">
            <v>-42.638047218247145</v>
          </cell>
          <cell r="AV39">
            <v>-42.638047218247145</v>
          </cell>
          <cell r="AX39">
            <v>-511.65656661896577</v>
          </cell>
          <cell r="AZ39">
            <v>-45.350288493429559</v>
          </cell>
          <cell r="BA39">
            <v>-45.350288493429559</v>
          </cell>
          <cell r="BB39">
            <v>-45.350288493429559</v>
          </cell>
          <cell r="BC39">
            <v>-45.350288493429559</v>
          </cell>
          <cell r="BD39">
            <v>-45.350288493429559</v>
          </cell>
          <cell r="BE39">
            <v>-45.350288493429559</v>
          </cell>
          <cell r="BF39">
            <v>-45.350288493429559</v>
          </cell>
          <cell r="BG39">
            <v>-45.350288493429559</v>
          </cell>
          <cell r="BH39">
            <v>-45.350288493429559</v>
          </cell>
          <cell r="BI39">
            <v>-45.350288493429559</v>
          </cell>
          <cell r="BJ39">
            <v>-45.350288493429559</v>
          </cell>
          <cell r="BK39">
            <v>-45.350288493429559</v>
          </cell>
          <cell r="BM39">
            <v>-544.20346192115471</v>
          </cell>
          <cell r="BO39">
            <v>-48.282691513730249</v>
          </cell>
          <cell r="BP39">
            <v>-48.282691513730249</v>
          </cell>
          <cell r="BQ39">
            <v>-48.282691513730249</v>
          </cell>
          <cell r="BR39">
            <v>-48.282691513730249</v>
          </cell>
          <cell r="BS39">
            <v>-48.282691513730249</v>
          </cell>
          <cell r="BT39">
            <v>-48.282691513730249</v>
          </cell>
          <cell r="BU39">
            <v>-48.282691513730249</v>
          </cell>
          <cell r="BV39">
            <v>-48.282691513730249</v>
          </cell>
          <cell r="BW39">
            <v>-48.282691513730249</v>
          </cell>
          <cell r="BX39">
            <v>-48.282691513730249</v>
          </cell>
          <cell r="BY39">
            <v>-48.282691513730249</v>
          </cell>
          <cell r="BZ39">
            <v>-48.282691513730249</v>
          </cell>
          <cell r="CB39">
            <v>-579.39229816476302</v>
          </cell>
        </row>
        <row r="40">
          <cell r="B40" t="str">
            <v>PropCo Depreciation</v>
          </cell>
          <cell r="G40">
            <v>-0.51108333333333333</v>
          </cell>
          <cell r="H40">
            <v>-0.51108333333333333</v>
          </cell>
          <cell r="I40">
            <v>-0.51108333333333333</v>
          </cell>
          <cell r="J40">
            <v>-0.51108333333333333</v>
          </cell>
          <cell r="K40">
            <v>-0.51108333333333333</v>
          </cell>
          <cell r="L40">
            <v>-0.51108333333333333</v>
          </cell>
          <cell r="M40">
            <v>-0.51108333333333333</v>
          </cell>
          <cell r="N40">
            <v>-0.51108333333333333</v>
          </cell>
          <cell r="O40">
            <v>-0.51108333333333333</v>
          </cell>
          <cell r="P40">
            <v>-0.51108333333333333</v>
          </cell>
          <cell r="Q40">
            <v>-0.51108333333333333</v>
          </cell>
          <cell r="R40">
            <v>-0.51108333333333333</v>
          </cell>
          <cell r="T40">
            <v>-6.133</v>
          </cell>
          <cell r="V40">
            <v>-0.52130500000000002</v>
          </cell>
          <cell r="W40">
            <v>-0.52130500000000002</v>
          </cell>
          <cell r="X40">
            <v>-0.52130500000000002</v>
          </cell>
          <cell r="Y40">
            <v>-0.52130500000000002</v>
          </cell>
          <cell r="Z40">
            <v>-0.52130500000000002</v>
          </cell>
          <cell r="AA40">
            <v>-0.52130500000000002</v>
          </cell>
          <cell r="AB40">
            <v>-0.52130500000000002</v>
          </cell>
          <cell r="AC40">
            <v>-0.52130500000000002</v>
          </cell>
          <cell r="AD40">
            <v>-0.52130500000000002</v>
          </cell>
          <cell r="AE40">
            <v>-0.52130500000000002</v>
          </cell>
          <cell r="AF40">
            <v>-0.52130500000000002</v>
          </cell>
          <cell r="AG40">
            <v>-0.52130500000000002</v>
          </cell>
          <cell r="AI40">
            <v>-6.2556599999999998</v>
          </cell>
          <cell r="AK40">
            <v>-0.53173110000000001</v>
          </cell>
          <cell r="AL40">
            <v>-0.53173110000000001</v>
          </cell>
          <cell r="AM40">
            <v>-0.53173110000000001</v>
          </cell>
          <cell r="AN40">
            <v>-0.53173110000000001</v>
          </cell>
          <cell r="AO40">
            <v>-0.53173110000000001</v>
          </cell>
          <cell r="AP40">
            <v>-0.53173110000000001</v>
          </cell>
          <cell r="AQ40">
            <v>-0.53173110000000001</v>
          </cell>
          <cell r="AR40">
            <v>-0.53173110000000001</v>
          </cell>
          <cell r="AS40">
            <v>-0.53173110000000001</v>
          </cell>
          <cell r="AT40">
            <v>-0.53173110000000001</v>
          </cell>
          <cell r="AU40">
            <v>-0.53173110000000001</v>
          </cell>
          <cell r="AV40">
            <v>-0.53173110000000001</v>
          </cell>
          <cell r="AX40">
            <v>-6.3807732000000001</v>
          </cell>
          <cell r="AZ40">
            <v>-0.54236572199999999</v>
          </cell>
          <cell r="BA40">
            <v>-0.54236572199999999</v>
          </cell>
          <cell r="BB40">
            <v>-0.54236572199999999</v>
          </cell>
          <cell r="BC40">
            <v>-0.54236572199999999</v>
          </cell>
          <cell r="BD40">
            <v>-0.54236572199999999</v>
          </cell>
          <cell r="BE40">
            <v>-0.54236572199999999</v>
          </cell>
          <cell r="BF40">
            <v>-0.54236572199999999</v>
          </cell>
          <cell r="BG40">
            <v>-0.54236572199999999</v>
          </cell>
          <cell r="BH40">
            <v>-0.54236572199999999</v>
          </cell>
          <cell r="BI40">
            <v>-0.54236572199999999</v>
          </cell>
          <cell r="BJ40">
            <v>-0.54236572199999999</v>
          </cell>
          <cell r="BK40">
            <v>-0.54236572199999999</v>
          </cell>
          <cell r="BM40">
            <v>-6.5083886639999999</v>
          </cell>
          <cell r="BO40">
            <v>-0.55321303643999997</v>
          </cell>
          <cell r="BP40">
            <v>-0.55321303643999997</v>
          </cell>
          <cell r="BQ40">
            <v>-0.55321303643999997</v>
          </cell>
          <cell r="BR40">
            <v>-0.55321303643999997</v>
          </cell>
          <cell r="BS40">
            <v>-0.55321303643999997</v>
          </cell>
          <cell r="BT40">
            <v>-0.55321303643999997</v>
          </cell>
          <cell r="BU40">
            <v>-0.55321303643999997</v>
          </cell>
          <cell r="BV40">
            <v>-0.55321303643999997</v>
          </cell>
          <cell r="BW40">
            <v>-0.55321303643999997</v>
          </cell>
          <cell r="BX40">
            <v>-0.55321303643999997</v>
          </cell>
          <cell r="BY40">
            <v>-0.55321303643999997</v>
          </cell>
          <cell r="BZ40">
            <v>-0.55321303643999997</v>
          </cell>
          <cell r="CB40">
            <v>-6.6385564372800001</v>
          </cell>
        </row>
        <row r="41">
          <cell r="B41" t="str">
            <v>CapEd Depreciation</v>
          </cell>
          <cell r="G41">
            <v>-5.8388258333333445</v>
          </cell>
          <cell r="H41">
            <v>-5.8388299999999997</v>
          </cell>
          <cell r="I41">
            <v>-6.5332727777777766</v>
          </cell>
          <cell r="J41">
            <v>-7.3166061111111107</v>
          </cell>
          <cell r="K41">
            <v>-7.3166061111111107</v>
          </cell>
          <cell r="L41">
            <v>-7.3166061111111098</v>
          </cell>
          <cell r="M41">
            <v>-7.3166061111111098</v>
          </cell>
          <cell r="N41">
            <v>-7.3166061111111098</v>
          </cell>
          <cell r="O41">
            <v>-7.3166061111111098</v>
          </cell>
          <cell r="P41">
            <v>-7.3166061111111098</v>
          </cell>
          <cell r="Q41">
            <v>-7.3166061111111098</v>
          </cell>
          <cell r="R41">
            <v>-7.3166061111111098</v>
          </cell>
          <cell r="T41">
            <v>-84.060383611111135</v>
          </cell>
          <cell r="V41">
            <v>-5.955602350000011</v>
          </cell>
          <cell r="W41">
            <v>-5.9556065999999994</v>
          </cell>
          <cell r="X41">
            <v>-6.6639382333333321</v>
          </cell>
          <cell r="Y41">
            <v>-7.4629382333333334</v>
          </cell>
          <cell r="Z41">
            <v>-7.4629382333333334</v>
          </cell>
          <cell r="AA41">
            <v>-7.4629382333333325</v>
          </cell>
          <cell r="AB41">
            <v>-7.4629382333333325</v>
          </cell>
          <cell r="AC41">
            <v>-7.4629382333333325</v>
          </cell>
          <cell r="AD41">
            <v>-7.4629382333333325</v>
          </cell>
          <cell r="AE41">
            <v>-7.4629382333333325</v>
          </cell>
          <cell r="AF41">
            <v>-7.4629382333333325</v>
          </cell>
          <cell r="AG41">
            <v>-7.4629382333333325</v>
          </cell>
          <cell r="AI41">
            <v>-85.741591283333335</v>
          </cell>
          <cell r="AK41">
            <v>-6.0747143970000117</v>
          </cell>
          <cell r="AL41">
            <v>-6.0747187319999991</v>
          </cell>
          <cell r="AM41">
            <v>-6.7972169979999988</v>
          </cell>
          <cell r="AN41">
            <v>-7.6121969979999999</v>
          </cell>
          <cell r="AO41">
            <v>-7.6121969979999999</v>
          </cell>
          <cell r="AP41">
            <v>-7.612196997999999</v>
          </cell>
          <cell r="AQ41">
            <v>-7.612196997999999</v>
          </cell>
          <cell r="AR41">
            <v>-7.612196997999999</v>
          </cell>
          <cell r="AS41">
            <v>-7.612196997999999</v>
          </cell>
          <cell r="AT41">
            <v>-7.612196997999999</v>
          </cell>
          <cell r="AU41">
            <v>-7.612196997999999</v>
          </cell>
          <cell r="AV41">
            <v>-7.612196997999999</v>
          </cell>
          <cell r="AX41">
            <v>-87.456423109000013</v>
          </cell>
          <cell r="AZ41">
            <v>-6.1962086849400118</v>
          </cell>
          <cell r="BA41">
            <v>-6.1962131066399992</v>
          </cell>
          <cell r="BB41">
            <v>-6.9331613379599988</v>
          </cell>
          <cell r="BC41">
            <v>-7.7644409379599999</v>
          </cell>
          <cell r="BD41">
            <v>-7.7644409379599999</v>
          </cell>
          <cell r="BE41">
            <v>-7.764440937959999</v>
          </cell>
          <cell r="BF41">
            <v>-7.764440937959999</v>
          </cell>
          <cell r="BG41">
            <v>-7.764440937959999</v>
          </cell>
          <cell r="BH41">
            <v>-7.764440937959999</v>
          </cell>
          <cell r="BI41">
            <v>-7.764440937959999</v>
          </cell>
          <cell r="BJ41">
            <v>-7.764440937959999</v>
          </cell>
          <cell r="BK41">
            <v>-7.764440937959999</v>
          </cell>
          <cell r="BM41">
            <v>-89.20555157118001</v>
          </cell>
          <cell r="BO41">
            <v>-6.3201328586388117</v>
          </cell>
          <cell r="BP41">
            <v>-6.3201373687727997</v>
          </cell>
          <cell r="BQ41">
            <v>-7.0718245647191988</v>
          </cell>
          <cell r="BR41">
            <v>-7.9197297567192004</v>
          </cell>
          <cell r="BS41">
            <v>-7.9197297567192004</v>
          </cell>
          <cell r="BT41">
            <v>-7.9197297567191995</v>
          </cell>
          <cell r="BU41">
            <v>-7.9197297567191995</v>
          </cell>
          <cell r="BV41">
            <v>-7.9197297567191995</v>
          </cell>
          <cell r="BW41">
            <v>-7.9197297567191995</v>
          </cell>
          <cell r="BX41">
            <v>-7.9197297567191995</v>
          </cell>
          <cell r="BY41">
            <v>-7.9197297567191995</v>
          </cell>
          <cell r="BZ41">
            <v>-7.9197297567191995</v>
          </cell>
          <cell r="CB41">
            <v>-90.989662602603602</v>
          </cell>
        </row>
        <row r="42">
          <cell r="B42" t="str">
            <v>Interest Expense</v>
          </cell>
          <cell r="D42">
            <v>-3.3388074900000002</v>
          </cell>
          <cell r="E42">
            <v>207.322882294853</v>
          </cell>
          <cell r="G42">
            <v>-16.942270000000001</v>
          </cell>
          <cell r="H42">
            <v>-16.942270000000001</v>
          </cell>
          <cell r="I42">
            <v>-16.942270000000001</v>
          </cell>
          <cell r="J42">
            <v>-16.942270000000001</v>
          </cell>
          <cell r="K42">
            <v>-16.942270000000001</v>
          </cell>
          <cell r="L42">
            <v>-16.942270000000001</v>
          </cell>
          <cell r="M42">
            <v>-16.942270000000001</v>
          </cell>
          <cell r="N42">
            <v>-16.942270000000001</v>
          </cell>
          <cell r="O42">
            <v>-16.942270000000001</v>
          </cell>
          <cell r="P42">
            <v>-16.942270000000001</v>
          </cell>
          <cell r="Q42">
            <v>-16.942270000000001</v>
          </cell>
          <cell r="R42">
            <v>-16.942270000000001</v>
          </cell>
          <cell r="T42">
            <v>-203.30724000000006</v>
          </cell>
          <cell r="V42">
            <v>-16.942270000000001</v>
          </cell>
          <cell r="W42">
            <v>-16.942270000000001</v>
          </cell>
          <cell r="X42">
            <v>-16.942270000000001</v>
          </cell>
          <cell r="Y42">
            <v>-16.942270000000001</v>
          </cell>
          <cell r="Z42">
            <v>-16.942270000000001</v>
          </cell>
          <cell r="AA42">
            <v>-16.942270000000001</v>
          </cell>
          <cell r="AB42">
            <v>-16.942270000000001</v>
          </cell>
          <cell r="AC42">
            <v>-16.942270000000001</v>
          </cell>
          <cell r="AD42">
            <v>-16.942270000000001</v>
          </cell>
          <cell r="AE42">
            <v>-16.942270000000001</v>
          </cell>
          <cell r="AF42">
            <v>-16.942270000000001</v>
          </cell>
          <cell r="AG42">
            <v>-16.942270000000001</v>
          </cell>
          <cell r="AI42">
            <v>-203.30724000000006</v>
          </cell>
          <cell r="AK42">
            <v>-16.942270000000001</v>
          </cell>
          <cell r="AL42">
            <v>-16.942270000000001</v>
          </cell>
          <cell r="AM42">
            <v>-16.942270000000001</v>
          </cell>
          <cell r="AN42">
            <v>-16.942270000000001</v>
          </cell>
          <cell r="AO42">
            <v>-16.942270000000001</v>
          </cell>
          <cell r="AP42">
            <v>-16.942270000000001</v>
          </cell>
          <cell r="AQ42">
            <v>-16.942270000000001</v>
          </cell>
          <cell r="AR42">
            <v>-16.942270000000001</v>
          </cell>
          <cell r="AS42">
            <v>-16.942270000000001</v>
          </cell>
          <cell r="AT42">
            <v>-16.942270000000001</v>
          </cell>
          <cell r="AU42">
            <v>-16.942270000000001</v>
          </cell>
          <cell r="AV42">
            <v>-16.942270000000001</v>
          </cell>
          <cell r="AX42">
            <v>-203.30724000000006</v>
          </cell>
          <cell r="AZ42">
            <v>-16.942270000000001</v>
          </cell>
          <cell r="BA42">
            <v>-16.942270000000001</v>
          </cell>
          <cell r="BB42">
            <v>-16.942270000000001</v>
          </cell>
          <cell r="BC42">
            <v>-16.942270000000001</v>
          </cell>
          <cell r="BD42">
            <v>-16.942270000000001</v>
          </cell>
          <cell r="BE42">
            <v>-16.942270000000001</v>
          </cell>
          <cell r="BF42">
            <v>-16.942270000000001</v>
          </cell>
          <cell r="BG42">
            <v>-16.942270000000001</v>
          </cell>
          <cell r="BH42">
            <v>-16.942270000000001</v>
          </cell>
          <cell r="BI42">
            <v>-16.942270000000001</v>
          </cell>
          <cell r="BJ42">
            <v>-16.942270000000001</v>
          </cell>
          <cell r="BK42">
            <v>-16.942270000000001</v>
          </cell>
          <cell r="BM42">
            <v>-203.30724000000006</v>
          </cell>
          <cell r="BO42">
            <v>-16.942270000000001</v>
          </cell>
          <cell r="BP42">
            <v>-16.942270000000001</v>
          </cell>
          <cell r="BQ42">
            <v>-16.942270000000001</v>
          </cell>
          <cell r="BR42">
            <v>-16.942270000000001</v>
          </cell>
          <cell r="BS42">
            <v>-16.942270000000001</v>
          </cell>
          <cell r="BT42">
            <v>-16.942270000000001</v>
          </cell>
          <cell r="BU42">
            <v>-16.942270000000001</v>
          </cell>
          <cell r="BV42">
            <v>-16.942270000000001</v>
          </cell>
          <cell r="BW42">
            <v>-16.942270000000001</v>
          </cell>
          <cell r="BX42">
            <v>-16.942270000000001</v>
          </cell>
          <cell r="BY42">
            <v>-16.942270000000001</v>
          </cell>
          <cell r="BZ42">
            <v>-16.942270000000001</v>
          </cell>
          <cell r="CB42">
            <v>-203.30724000000006</v>
          </cell>
        </row>
        <row r="43">
          <cell r="B43" t="str">
            <v>Income from Blended Schools</v>
          </cell>
          <cell r="D43">
            <v>-12900.312432092251</v>
          </cell>
          <cell r="E43">
            <v>-3806.5832554388262</v>
          </cell>
          <cell r="G43">
            <v>-763.99133252129002</v>
          </cell>
          <cell r="H43">
            <v>-665.22141806285174</v>
          </cell>
          <cell r="I43">
            <v>24.141305354535071</v>
          </cell>
          <cell r="J43">
            <v>1325.237686854681</v>
          </cell>
          <cell r="K43">
            <v>136.64647854870148</v>
          </cell>
          <cell r="L43">
            <v>-349.67775515917742</v>
          </cell>
          <cell r="M43">
            <v>-298.57569687191403</v>
          </cell>
          <cell r="N43">
            <v>270.48863064780454</v>
          </cell>
          <cell r="O43">
            <v>50.441128539343289</v>
          </cell>
          <cell r="P43">
            <v>-102.77691831626734</v>
          </cell>
          <cell r="Q43">
            <v>244.55927531027694</v>
          </cell>
          <cell r="R43">
            <v>51.288537149484945</v>
          </cell>
          <cell r="T43">
            <v>-77.44007852667437</v>
          </cell>
          <cell r="V43">
            <v>-232.52369538929645</v>
          </cell>
          <cell r="W43">
            <v>-1663.7810480603939</v>
          </cell>
          <cell r="X43">
            <v>326.95220400480605</v>
          </cell>
          <cell r="Y43">
            <v>1164.2931903591639</v>
          </cell>
          <cell r="Z43">
            <v>363.47698278004941</v>
          </cell>
          <cell r="AA43">
            <v>-171.02941161189753</v>
          </cell>
          <cell r="AB43">
            <v>-196.4967683851601</v>
          </cell>
          <cell r="AC43">
            <v>402.4604169238919</v>
          </cell>
          <cell r="AD43">
            <v>265.46360552181579</v>
          </cell>
          <cell r="AE43">
            <v>185.41852035738887</v>
          </cell>
          <cell r="AF43">
            <v>375.40192556927832</v>
          </cell>
          <cell r="AG43">
            <v>340.74095269566976</v>
          </cell>
          <cell r="AI43">
            <v>1160.3768747653164</v>
          </cell>
          <cell r="AK43">
            <v>-86.184030884299574</v>
          </cell>
          <cell r="AL43">
            <v>-1732.8836212887709</v>
          </cell>
          <cell r="AM43">
            <v>401.32180133682402</v>
          </cell>
          <cell r="AN43">
            <v>1255.6622300808972</v>
          </cell>
          <cell r="AO43">
            <v>427.21788549175477</v>
          </cell>
          <cell r="AP43">
            <v>-158.43915738958981</v>
          </cell>
          <cell r="AQ43">
            <v>-53.264542341062096</v>
          </cell>
          <cell r="AR43">
            <v>476.42118187561886</v>
          </cell>
          <cell r="AS43">
            <v>327.84427939131791</v>
          </cell>
          <cell r="AT43">
            <v>241.8977177041283</v>
          </cell>
          <cell r="AU43">
            <v>452.83586226116375</v>
          </cell>
          <cell r="AV43">
            <v>416.86532630222206</v>
          </cell>
          <cell r="AX43">
            <v>1969.2949325402051</v>
          </cell>
          <cell r="AZ43">
            <v>-34.77360837789216</v>
          </cell>
          <cell r="BA43">
            <v>-1789.1263279501693</v>
          </cell>
          <cell r="BB43">
            <v>493.2496904747685</v>
          </cell>
          <cell r="BC43">
            <v>1389.1671361803033</v>
          </cell>
          <cell r="BD43">
            <v>511.62428257556388</v>
          </cell>
          <cell r="BE43">
            <v>-131.92009365818666</v>
          </cell>
          <cell r="BF43">
            <v>-3.9446421577054025</v>
          </cell>
          <cell r="BG43">
            <v>567.12939861889367</v>
          </cell>
          <cell r="BH43">
            <v>404.19448440359344</v>
          </cell>
          <cell r="BI43">
            <v>310.14453101875739</v>
          </cell>
          <cell r="BJ43">
            <v>542.56600917547803</v>
          </cell>
          <cell r="BK43">
            <v>503.51509287726611</v>
          </cell>
          <cell r="BM43">
            <v>2761.8259531806734</v>
          </cell>
          <cell r="BO43">
            <v>153.9764598927944</v>
          </cell>
          <cell r="BP43">
            <v>-1867.2527191784468</v>
          </cell>
          <cell r="BQ43">
            <v>575.22703666493533</v>
          </cell>
          <cell r="BR43">
            <v>1467.1363189693025</v>
          </cell>
          <cell r="BS43">
            <v>572.83353513004545</v>
          </cell>
          <cell r="BT43">
            <v>-134.08760284703911</v>
          </cell>
          <cell r="BU43">
            <v>170.92431140866913</v>
          </cell>
          <cell r="BV43">
            <v>636.15213967709542</v>
          </cell>
          <cell r="BW43">
            <v>457.71472759409187</v>
          </cell>
          <cell r="BX43">
            <v>355.0406362091469</v>
          </cell>
          <cell r="BY43">
            <v>611.3785732765997</v>
          </cell>
          <cell r="BZ43">
            <v>569.22758439359234</v>
          </cell>
          <cell r="CB43">
            <v>3568.2710011907825</v>
          </cell>
        </row>
        <row r="45">
          <cell r="B45" t="str">
            <v>% Margin</v>
          </cell>
        </row>
        <row r="46">
          <cell r="B46" t="str">
            <v>Mosaica</v>
          </cell>
          <cell r="G46">
            <v>1.5473461971897657E-2</v>
          </cell>
          <cell r="H46">
            <v>8.3959523169420916E-2</v>
          </cell>
          <cell r="I46">
            <v>8.3959523169420916E-2</v>
          </cell>
          <cell r="J46">
            <v>0.16813890097235132</v>
          </cell>
          <cell r="K46">
            <v>0.10807809549071126</v>
          </cell>
          <cell r="L46">
            <v>0.10703690180961219</v>
          </cell>
          <cell r="M46">
            <v>3.7324857125424507E-2</v>
          </cell>
          <cell r="N46">
            <v>0.10495434660653111</v>
          </cell>
          <cell r="O46">
            <v>0.10391301739590802</v>
          </cell>
          <cell r="P46">
            <v>0.10287167532380651</v>
          </cell>
          <cell r="Q46">
            <v>0.1018303365499077</v>
          </cell>
          <cell r="R46">
            <v>0.1007890172336879</v>
          </cell>
          <cell r="T46">
            <v>9.2836567764469677E-2</v>
          </cell>
          <cell r="V46">
            <v>6.3644735883319523E-2</v>
          </cell>
          <cell r="W46">
            <v>0.12252297654211237</v>
          </cell>
          <cell r="X46">
            <v>0.12252297654211237</v>
          </cell>
          <cell r="Y46">
            <v>0.15263819021187425</v>
          </cell>
          <cell r="Z46">
            <v>0.13108426918098329</v>
          </cell>
          <cell r="AA46">
            <v>0.13047942779051858</v>
          </cell>
          <cell r="AB46">
            <v>7.4468796414161362E-2</v>
          </cell>
          <cell r="AC46">
            <v>0.12926253297098417</v>
          </cell>
          <cell r="AD46">
            <v>0.12865046985404138</v>
          </cell>
          <cell r="AE46">
            <v>0.1280359898682181</v>
          </cell>
          <cell r="AF46">
            <v>0.12741908826207929</v>
          </cell>
          <cell r="AG46">
            <v>0.12679976032212048</v>
          </cell>
          <cell r="AI46">
            <v>0.12065279364435</v>
          </cell>
          <cell r="AK46">
            <v>8.6183736616081807E-2</v>
          </cell>
          <cell r="AL46">
            <v>0.12359350211337929</v>
          </cell>
          <cell r="AM46">
            <v>0.12359350211337929</v>
          </cell>
          <cell r="AN46">
            <v>0.14177098084354253</v>
          </cell>
          <cell r="AO46">
            <v>0.12901293827327576</v>
          </cell>
          <cell r="AP46">
            <v>0.12868296424345474</v>
          </cell>
          <cell r="AQ46">
            <v>9.3748978860572915E-2</v>
          </cell>
          <cell r="AR46">
            <v>0.12801899691118626</v>
          </cell>
          <cell r="AS46">
            <v>0.12768499764387856</v>
          </cell>
          <cell r="AT46">
            <v>0.12734965069538615</v>
          </cell>
          <cell r="AU46">
            <v>0.12701295312795488</v>
          </cell>
          <cell r="AV46">
            <v>0.12667490202220658</v>
          </cell>
          <cell r="AX46">
            <v>0.12259253769885961</v>
          </cell>
          <cell r="AZ46">
            <v>8.7789821081876648E-2</v>
          </cell>
          <cell r="BA46">
            <v>0.12456775369649221</v>
          </cell>
          <cell r="BB46">
            <v>0.12456775369649221</v>
          </cell>
          <cell r="BC46">
            <v>0.14260564393841973</v>
          </cell>
          <cell r="BD46">
            <v>0.12990175049632133</v>
          </cell>
          <cell r="BE46">
            <v>0.12957431173248829</v>
          </cell>
          <cell r="BF46">
            <v>9.5102509737999136E-2</v>
          </cell>
          <cell r="BG46">
            <v>0.12891537173252327</v>
          </cell>
          <cell r="BH46">
            <v>0.12858386397105143</v>
          </cell>
          <cell r="BI46">
            <v>0.12825099337735471</v>
          </cell>
          <cell r="BJ46">
            <v>0.12791675672766684</v>
          </cell>
          <cell r="BK46">
            <v>0.12758115081427851</v>
          </cell>
          <cell r="BM46">
            <v>0.12356295721436088</v>
          </cell>
          <cell r="BO46">
            <v>0.11234651475825849</v>
          </cell>
          <cell r="BP46">
            <v>0.12274015285851797</v>
          </cell>
          <cell r="BQ46">
            <v>0.12274015285851797</v>
          </cell>
          <cell r="BR46">
            <v>0.13482943339964651</v>
          </cell>
          <cell r="BS46">
            <v>0.12621414181423446</v>
          </cell>
          <cell r="BT46">
            <v>0.12590645126129166</v>
          </cell>
          <cell r="BU46">
            <v>0.11593225706882627</v>
          </cell>
          <cell r="BV46">
            <v>0.12528718889430634</v>
          </cell>
          <cell r="BW46">
            <v>0.12497561041701918</v>
          </cell>
          <cell r="BX46">
            <v>0.1246627293225136</v>
          </cell>
          <cell r="BY46">
            <v>0.12434854231075863</v>
          </cell>
          <cell r="BZ46">
            <v>0.12403304609481898</v>
          </cell>
          <cell r="CB46">
            <v>0.12399365925258776</v>
          </cell>
        </row>
        <row r="47">
          <cell r="B47" t="str">
            <v>White Hat</v>
          </cell>
          <cell r="G47">
            <v>-3.645220402500398E-2</v>
          </cell>
          <cell r="H47">
            <v>-1.7345377649360103E-2</v>
          </cell>
          <cell r="I47">
            <v>1.0697378818217177E-3</v>
          </cell>
          <cell r="J47">
            <v>0.34577355083819183</v>
          </cell>
          <cell r="K47">
            <v>0.11352767029512936</v>
          </cell>
          <cell r="L47">
            <v>0.1097078395363774</v>
          </cell>
          <cell r="M47">
            <v>0.10587644390249892</v>
          </cell>
          <cell r="N47">
            <v>0.10203349051990807</v>
          </cell>
          <cell r="O47">
            <v>0.10019356571556906</v>
          </cell>
          <cell r="P47">
            <v>9.4312941030530395E-2</v>
          </cell>
          <cell r="Q47">
            <v>9.0435361198925604E-2</v>
          </cell>
          <cell r="R47">
            <v>7.1172050127262868E-2</v>
          </cell>
          <cell r="T47">
            <v>0.10127475147667758</v>
          </cell>
          <cell r="V47">
            <v>6.3012915832306809E-2</v>
          </cell>
          <cell r="W47">
            <v>6.3012915832306809E-2</v>
          </cell>
          <cell r="X47">
            <v>6.3012915832306809E-2</v>
          </cell>
          <cell r="Y47">
            <v>0.25062944076308907</v>
          </cell>
          <cell r="Z47">
            <v>0.11417344769137508</v>
          </cell>
          <cell r="AA47">
            <v>0.11012692535052458</v>
          </cell>
          <cell r="AB47">
            <v>0.1060660542571526</v>
          </cell>
          <cell r="AC47">
            <v>0.1019908213088964</v>
          </cell>
          <cell r="AD47">
            <v>9.7901213757868727E-2</v>
          </cell>
          <cell r="AE47">
            <v>9.3797219213801394E-2</v>
          </cell>
          <cell r="AF47">
            <v>8.9678825647187127E-2</v>
          </cell>
          <cell r="AG47">
            <v>8.5546021392419652E-2</v>
          </cell>
          <cell r="AI47">
            <v>0.10615651208632912</v>
          </cell>
          <cell r="AK47">
            <v>4.7126652163231218E-2</v>
          </cell>
          <cell r="AL47">
            <v>4.7126652163231218E-2</v>
          </cell>
          <cell r="AM47">
            <v>4.7126652163231218E-2</v>
          </cell>
          <cell r="AN47">
            <v>0.30142437412728501</v>
          </cell>
          <cell r="AO47">
            <v>0.12247806750944008</v>
          </cell>
          <cell r="AP47">
            <v>0.11832994717872822</v>
          </cell>
          <cell r="AQ47">
            <v>0.11416579745131376</v>
          </cell>
          <cell r="AR47">
            <v>0.10998559023014177</v>
          </cell>
          <cell r="AS47">
            <v>0.10578929770133698</v>
          </cell>
          <cell r="AT47">
            <v>0.10157689233770974</v>
          </cell>
          <cell r="AU47">
            <v>9.7348346902273022E-2</v>
          </cell>
          <cell r="AV47">
            <v>9.3103634451769265E-2</v>
          </cell>
          <cell r="AX47">
            <v>0.11425857026949639</v>
          </cell>
          <cell r="AZ47">
            <v>4.3106759364829279E-2</v>
          </cell>
          <cell r="BA47">
            <v>4.3106759364829279E-2</v>
          </cell>
          <cell r="BB47">
            <v>4.3106759364829279E-2</v>
          </cell>
          <cell r="BC47">
            <v>0.33017666760436193</v>
          </cell>
          <cell r="BD47">
            <v>0.13152181610310429</v>
          </cell>
          <cell r="BE47">
            <v>0.12731631354842837</v>
          </cell>
          <cell r="BF47">
            <v>0.12309358894404915</v>
          </cell>
          <cell r="BG47">
            <v>0.11885360221573298</v>
          </cell>
          <cell r="BH47">
            <v>0.11459631349888214</v>
          </cell>
          <cell r="BI47">
            <v>0.11032168314207029</v>
          </cell>
          <cell r="BJ47">
            <v>0.10602967171059677</v>
          </cell>
          <cell r="BK47">
            <v>0.10172023999005847</v>
          </cell>
          <cell r="BM47">
            <v>0.12318767734536983</v>
          </cell>
          <cell r="BO47">
            <v>4.5245815454168212E-2</v>
          </cell>
          <cell r="BP47">
            <v>4.5245815454168212E-2</v>
          </cell>
          <cell r="BQ47">
            <v>4.5245815454168212E-2</v>
          </cell>
          <cell r="BR47">
            <v>0.34822456661683998</v>
          </cell>
          <cell r="BS47">
            <v>0.1404285116134936</v>
          </cell>
          <cell r="BT47">
            <v>0.13619032493383174</v>
          </cell>
          <cell r="BU47">
            <v>0.1319340337077485</v>
          </cell>
          <cell r="BV47">
            <v>0.12765958815348508</v>
          </cell>
          <cell r="BW47">
            <v>0.12336693862955973</v>
          </cell>
          <cell r="BX47">
            <v>0.1190560356381585</v>
          </cell>
          <cell r="BY47">
            <v>0.11472682982854984</v>
          </cell>
          <cell r="BZ47">
            <v>0.11037927200052265</v>
          </cell>
          <cell r="CB47">
            <v>0.13202887819462791</v>
          </cell>
        </row>
        <row r="48">
          <cell r="B48" t="str">
            <v>Total</v>
          </cell>
          <cell r="G48">
            <v>1.1958183395815094E-3</v>
          </cell>
          <cell r="H48">
            <v>4.6005615945979211E-2</v>
          </cell>
          <cell r="I48">
            <v>4.816696037247762E-2</v>
          </cell>
          <cell r="J48">
            <v>0.20705804923838206</v>
          </cell>
          <cell r="K48">
            <v>9.5305385441932608E-2</v>
          </cell>
          <cell r="L48">
            <v>9.9446743288904974E-2</v>
          </cell>
          <cell r="M48">
            <v>5.1689937238923199E-2</v>
          </cell>
          <cell r="N48">
            <v>8.9169341428722862E-2</v>
          </cell>
          <cell r="O48">
            <v>8.924272822647511E-2</v>
          </cell>
          <cell r="P48">
            <v>8.7560108490065638E-2</v>
          </cell>
          <cell r="Q48">
            <v>8.3774838141965666E-2</v>
          </cell>
          <cell r="R48">
            <v>7.7955374836573471E-2</v>
          </cell>
          <cell r="T48">
            <v>8.3579530750759176E-2</v>
          </cell>
          <cell r="V48">
            <v>5.6188650391315931E-2</v>
          </cell>
          <cell r="W48">
            <v>8.986115962928086E-2</v>
          </cell>
          <cell r="X48">
            <v>8.5697101453030819E-2</v>
          </cell>
          <cell r="Y48">
            <v>0.17049711814460125</v>
          </cell>
          <cell r="Z48">
            <v>0.11021348283933717</v>
          </cell>
          <cell r="AA48">
            <v>0.11453434152488999</v>
          </cell>
          <cell r="AB48">
            <v>7.801952281694341E-2</v>
          </cell>
          <cell r="AC48">
            <v>0.10404395183725407</v>
          </cell>
          <cell r="AD48">
            <v>0.10358706242483844</v>
          </cell>
          <cell r="AE48">
            <v>0.10250887335554953</v>
          </cell>
          <cell r="AF48">
            <v>9.8595245237843826E-2</v>
          </cell>
          <cell r="AG48">
            <v>9.7030674100192046E-2</v>
          </cell>
          <cell r="AI48">
            <v>0.10231496477698854</v>
          </cell>
          <cell r="AK48">
            <v>6.171125358924201E-2</v>
          </cell>
          <cell r="AL48">
            <v>8.1617855502819414E-2</v>
          </cell>
          <cell r="AM48">
            <v>7.7949832680651462E-2</v>
          </cell>
          <cell r="AN48">
            <v>0.19236630265254417</v>
          </cell>
          <cell r="AO48">
            <v>0.11237796702651119</v>
          </cell>
          <cell r="AP48">
            <v>0.11640758019997793</v>
          </cell>
          <cell r="AQ48">
            <v>9.3408610657187308E-2</v>
          </cell>
          <cell r="AR48">
            <v>0.10595923356248962</v>
          </cell>
          <cell r="AS48">
            <v>0.10536823143479901</v>
          </cell>
          <cell r="AT48">
            <v>0.10417305422943265</v>
          </cell>
          <cell r="AU48">
            <v>0.10023374325788348</v>
          </cell>
          <cell r="AV48">
            <v>9.8567406781796513E-2</v>
          </cell>
          <cell r="AX48">
            <v>0.10648136016157646</v>
          </cell>
          <cell r="AZ48">
            <v>5.946393721958524E-2</v>
          </cell>
          <cell r="BA48">
            <v>7.7523055872448121E-2</v>
          </cell>
          <cell r="BB48">
            <v>7.4169521628796517E-2</v>
          </cell>
          <cell r="BC48">
            <v>0.2159918703268606</v>
          </cell>
          <cell r="BD48">
            <v>0.11718164675669837</v>
          </cell>
          <cell r="BE48">
            <v>0.12096707360860927</v>
          </cell>
          <cell r="BF48">
            <v>9.9523005752416863E-2</v>
          </cell>
          <cell r="BG48">
            <v>0.11012695046897561</v>
          </cell>
          <cell r="BH48">
            <v>0.10931352529985371</v>
          </cell>
          <cell r="BI48">
            <v>0.1078958906374336</v>
          </cell>
          <cell r="BJ48">
            <v>0.10375691926108936</v>
          </cell>
          <cell r="BK48">
            <v>0.10187170728711564</v>
          </cell>
          <cell r="BM48">
            <v>0.11114548885783057</v>
          </cell>
          <cell r="BO48">
            <v>6.9624419372058294E-2</v>
          </cell>
          <cell r="BP48">
            <v>7.4969053984005635E-2</v>
          </cell>
          <cell r="BQ48">
            <v>7.1835065488917202E-2</v>
          </cell>
          <cell r="BR48">
            <v>0.23155669427436637</v>
          </cell>
          <cell r="BS48">
            <v>0.1206166555761975</v>
          </cell>
          <cell r="BT48">
            <v>0.12415096154376362</v>
          </cell>
          <cell r="BU48">
            <v>0.11450780965087858</v>
          </cell>
          <cell r="BV48">
            <v>0.11304309158081911</v>
          </cell>
          <cell r="BW48">
            <v>0.11203489679402276</v>
          </cell>
          <cell r="BX48">
            <v>0.11042739130287793</v>
          </cell>
          <cell r="BY48">
            <v>0.10614012814636743</v>
          </cell>
          <cell r="BZ48">
            <v>0.10407166453168554</v>
          </cell>
          <cell r="CB48">
            <v>0.11617974677343174</v>
          </cell>
        </row>
      </sheetData>
      <sheetData sheetId="11" refreshError="1"/>
      <sheetData sheetId="12" refreshError="1">
        <row r="4">
          <cell r="B4" t="str">
            <v>($000's)</v>
          </cell>
          <cell r="D4" t="str">
            <v>FY16</v>
          </cell>
          <cell r="F4">
            <v>42576</v>
          </cell>
          <cell r="G4">
            <v>42613</v>
          </cell>
          <cell r="H4">
            <v>42643</v>
          </cell>
          <cell r="I4">
            <v>42674</v>
          </cell>
          <cell r="J4">
            <v>42704</v>
          </cell>
          <cell r="K4">
            <v>42735</v>
          </cell>
          <cell r="L4">
            <v>42766</v>
          </cell>
          <cell r="M4">
            <v>42794</v>
          </cell>
          <cell r="N4">
            <v>42825</v>
          </cell>
          <cell r="O4">
            <v>42855</v>
          </cell>
          <cell r="P4">
            <v>42886</v>
          </cell>
          <cell r="Q4">
            <v>42916</v>
          </cell>
          <cell r="S4" t="str">
            <v>FY17</v>
          </cell>
          <cell r="U4">
            <v>42947</v>
          </cell>
          <cell r="V4">
            <v>42978</v>
          </cell>
          <cell r="W4">
            <v>43008</v>
          </cell>
          <cell r="X4">
            <v>43039</v>
          </cell>
          <cell r="Y4">
            <v>43069</v>
          </cell>
          <cell r="Z4">
            <v>43100</v>
          </cell>
          <cell r="AA4">
            <v>43131</v>
          </cell>
          <cell r="AB4">
            <v>43159</v>
          </cell>
          <cell r="AC4">
            <v>43190</v>
          </cell>
          <cell r="AD4">
            <v>43220</v>
          </cell>
          <cell r="AE4">
            <v>43251</v>
          </cell>
          <cell r="AF4">
            <v>43281</v>
          </cell>
          <cell r="AH4" t="str">
            <v>FY18</v>
          </cell>
          <cell r="AJ4">
            <v>43312</v>
          </cell>
          <cell r="AK4">
            <v>43343</v>
          </cell>
          <cell r="AL4">
            <v>43373</v>
          </cell>
          <cell r="AM4">
            <v>43404</v>
          </cell>
          <cell r="AN4">
            <v>43434</v>
          </cell>
          <cell r="AO4">
            <v>43465</v>
          </cell>
          <cell r="AP4">
            <v>43496</v>
          </cell>
          <cell r="AQ4">
            <v>43524</v>
          </cell>
          <cell r="AR4">
            <v>43555</v>
          </cell>
          <cell r="AS4">
            <v>43585</v>
          </cell>
          <cell r="AT4">
            <v>43616</v>
          </cell>
          <cell r="AU4">
            <v>43646</v>
          </cell>
          <cell r="AW4" t="str">
            <v>FY19</v>
          </cell>
          <cell r="AY4">
            <v>43677</v>
          </cell>
          <cell r="AZ4">
            <v>43708</v>
          </cell>
          <cell r="BA4">
            <v>43738</v>
          </cell>
          <cell r="BB4">
            <v>43769</v>
          </cell>
          <cell r="BC4">
            <v>43799</v>
          </cell>
          <cell r="BD4">
            <v>43830</v>
          </cell>
          <cell r="BE4">
            <v>43861</v>
          </cell>
          <cell r="BF4">
            <v>43890</v>
          </cell>
          <cell r="BG4">
            <v>43921</v>
          </cell>
          <cell r="BH4">
            <v>43951</v>
          </cell>
          <cell r="BI4">
            <v>43982</v>
          </cell>
          <cell r="BJ4">
            <v>44012</v>
          </cell>
          <cell r="BL4" t="str">
            <v>FY20</v>
          </cell>
          <cell r="BN4">
            <v>44043</v>
          </cell>
          <cell r="BO4">
            <v>44074</v>
          </cell>
          <cell r="BP4">
            <v>44104</v>
          </cell>
          <cell r="BQ4">
            <v>44135</v>
          </cell>
          <cell r="BR4">
            <v>44165</v>
          </cell>
          <cell r="BS4">
            <v>44196</v>
          </cell>
          <cell r="BT4">
            <v>44227</v>
          </cell>
          <cell r="BU4">
            <v>44255</v>
          </cell>
          <cell r="BV4">
            <v>44286</v>
          </cell>
          <cell r="BW4">
            <v>44316</v>
          </cell>
          <cell r="BX4">
            <v>44347</v>
          </cell>
          <cell r="BY4">
            <v>44377</v>
          </cell>
          <cell r="CA4" t="str">
            <v>FY21</v>
          </cell>
        </row>
        <row r="6">
          <cell r="B6" t="str">
            <v>Fixed Costs</v>
          </cell>
        </row>
        <row r="7">
          <cell r="B7" t="str">
            <v>Salaries</v>
          </cell>
          <cell r="F7">
            <v>243.33076011810113</v>
          </cell>
          <cell r="G7">
            <v>243.33076011810113</v>
          </cell>
          <cell r="H7">
            <v>243.33076011810113</v>
          </cell>
          <cell r="I7">
            <v>243.33076011810113</v>
          </cell>
          <cell r="J7">
            <v>243.33076011810113</v>
          </cell>
          <cell r="K7">
            <v>243.33076011810113</v>
          </cell>
          <cell r="L7">
            <v>243.33076011810113</v>
          </cell>
          <cell r="M7">
            <v>243.33076011810113</v>
          </cell>
          <cell r="N7">
            <v>243.33076011810113</v>
          </cell>
          <cell r="O7">
            <v>243.33076011810113</v>
          </cell>
          <cell r="P7">
            <v>243.33076011810113</v>
          </cell>
          <cell r="Q7">
            <v>243.33076011810113</v>
          </cell>
          <cell r="S7">
            <v>2919.9691214172135</v>
          </cell>
          <cell r="U7">
            <v>248.19737532046315</v>
          </cell>
          <cell r="V7">
            <v>248.19737532046315</v>
          </cell>
          <cell r="W7">
            <v>248.19737532046315</v>
          </cell>
          <cell r="X7">
            <v>248.19737532046315</v>
          </cell>
          <cell r="Y7">
            <v>248.19737532046315</v>
          </cell>
          <cell r="Z7">
            <v>248.19737532046315</v>
          </cell>
          <cell r="AA7">
            <v>248.19737532046315</v>
          </cell>
          <cell r="AB7">
            <v>248.19737532046315</v>
          </cell>
          <cell r="AC7">
            <v>248.19737532046315</v>
          </cell>
          <cell r="AD7">
            <v>248.19737532046315</v>
          </cell>
          <cell r="AE7">
            <v>248.19737532046315</v>
          </cell>
          <cell r="AF7">
            <v>248.19737532046315</v>
          </cell>
          <cell r="AH7">
            <v>2978.3685038455569</v>
          </cell>
          <cell r="AJ7">
            <v>253.16132282687241</v>
          </cell>
          <cell r="AK7">
            <v>253.16132282687241</v>
          </cell>
          <cell r="AL7">
            <v>253.16132282687241</v>
          </cell>
          <cell r="AM7">
            <v>253.16132282687241</v>
          </cell>
          <cell r="AN7">
            <v>253.16132282687241</v>
          </cell>
          <cell r="AO7">
            <v>253.16132282687241</v>
          </cell>
          <cell r="AP7">
            <v>253.16132282687241</v>
          </cell>
          <cell r="AQ7">
            <v>253.16132282687241</v>
          </cell>
          <cell r="AR7">
            <v>253.16132282687241</v>
          </cell>
          <cell r="AS7">
            <v>253.16132282687241</v>
          </cell>
          <cell r="AT7">
            <v>253.16132282687241</v>
          </cell>
          <cell r="AU7">
            <v>253.16132282687241</v>
          </cell>
          <cell r="AW7">
            <v>3037.9358739224695</v>
          </cell>
          <cell r="AY7">
            <v>258.22454928340989</v>
          </cell>
          <cell r="AZ7">
            <v>258.22454928340989</v>
          </cell>
          <cell r="BA7">
            <v>258.22454928340989</v>
          </cell>
          <cell r="BB7">
            <v>258.22454928340989</v>
          </cell>
          <cell r="BC7">
            <v>258.22454928340989</v>
          </cell>
          <cell r="BD7">
            <v>258.22454928340989</v>
          </cell>
          <cell r="BE7">
            <v>258.22454928340989</v>
          </cell>
          <cell r="BF7">
            <v>258.22454928340989</v>
          </cell>
          <cell r="BG7">
            <v>258.22454928340989</v>
          </cell>
          <cell r="BH7">
            <v>258.22454928340989</v>
          </cell>
          <cell r="BI7">
            <v>258.22454928340989</v>
          </cell>
          <cell r="BJ7">
            <v>258.22454928340989</v>
          </cell>
          <cell r="BL7">
            <v>3098.6945914009189</v>
          </cell>
          <cell r="BN7">
            <v>263.38904026907807</v>
          </cell>
          <cell r="BO7">
            <v>263.38904026907807</v>
          </cell>
          <cell r="BP7">
            <v>263.38904026907807</v>
          </cell>
          <cell r="BQ7">
            <v>263.38904026907807</v>
          </cell>
          <cell r="BR7">
            <v>263.38904026907807</v>
          </cell>
          <cell r="BS7">
            <v>263.38904026907807</v>
          </cell>
          <cell r="BT7">
            <v>263.38904026907807</v>
          </cell>
          <cell r="BU7">
            <v>263.38904026907807</v>
          </cell>
          <cell r="BV7">
            <v>263.38904026907807</v>
          </cell>
          <cell r="BW7">
            <v>263.38904026907807</v>
          </cell>
          <cell r="BX7">
            <v>263.38904026907807</v>
          </cell>
          <cell r="BY7">
            <v>263.38904026907807</v>
          </cell>
          <cell r="CA7">
            <v>3160.668483228937</v>
          </cell>
        </row>
        <row r="8">
          <cell r="B8" t="str">
            <v>% Increase</v>
          </cell>
          <cell r="U8">
            <v>0.02</v>
          </cell>
          <cell r="V8">
            <v>0.02</v>
          </cell>
          <cell r="W8">
            <v>0.02</v>
          </cell>
          <cell r="X8">
            <v>0.02</v>
          </cell>
          <cell r="Y8">
            <v>0.02</v>
          </cell>
          <cell r="Z8">
            <v>0.02</v>
          </cell>
          <cell r="AA8">
            <v>0.02</v>
          </cell>
          <cell r="AB8">
            <v>0.02</v>
          </cell>
          <cell r="AC8">
            <v>0.02</v>
          </cell>
          <cell r="AD8">
            <v>0.02</v>
          </cell>
          <cell r="AE8">
            <v>0.02</v>
          </cell>
          <cell r="AF8">
            <v>0.02</v>
          </cell>
          <cell r="AH8">
            <v>1.9999999999999796E-2</v>
          </cell>
          <cell r="AJ8">
            <v>0.02</v>
          </cell>
          <cell r="AK8">
            <v>0.02</v>
          </cell>
          <cell r="AL8">
            <v>0.02</v>
          </cell>
          <cell r="AM8">
            <v>0.02</v>
          </cell>
          <cell r="AN8">
            <v>0.02</v>
          </cell>
          <cell r="AO8">
            <v>0.02</v>
          </cell>
          <cell r="AP8">
            <v>0.02</v>
          </cell>
          <cell r="AQ8">
            <v>0.02</v>
          </cell>
          <cell r="AR8">
            <v>0.02</v>
          </cell>
          <cell r="AS8">
            <v>0.02</v>
          </cell>
          <cell r="AT8">
            <v>0.02</v>
          </cell>
          <cell r="AU8">
            <v>0.02</v>
          </cell>
          <cell r="AW8">
            <v>2.0000000000000462E-2</v>
          </cell>
          <cell r="AY8">
            <v>0.02</v>
          </cell>
          <cell r="AZ8">
            <v>0.02</v>
          </cell>
          <cell r="BA8">
            <v>0.02</v>
          </cell>
          <cell r="BB8">
            <v>0.02</v>
          </cell>
          <cell r="BC8">
            <v>0.02</v>
          </cell>
          <cell r="BD8">
            <v>0.02</v>
          </cell>
          <cell r="BE8">
            <v>0.02</v>
          </cell>
          <cell r="BF8">
            <v>0.02</v>
          </cell>
          <cell r="BG8">
            <v>0.02</v>
          </cell>
          <cell r="BH8">
            <v>0.02</v>
          </cell>
          <cell r="BI8">
            <v>0.02</v>
          </cell>
          <cell r="BJ8">
            <v>0.02</v>
          </cell>
          <cell r="BL8">
            <v>2.0000000000000018E-2</v>
          </cell>
          <cell r="BN8">
            <v>0.02</v>
          </cell>
          <cell r="BO8">
            <v>0.02</v>
          </cell>
          <cell r="BP8">
            <v>0.02</v>
          </cell>
          <cell r="BQ8">
            <v>0.02</v>
          </cell>
          <cell r="BR8">
            <v>0.02</v>
          </cell>
          <cell r="BS8">
            <v>0.02</v>
          </cell>
          <cell r="BT8">
            <v>0.02</v>
          </cell>
          <cell r="BU8">
            <v>0.02</v>
          </cell>
          <cell r="BV8">
            <v>0.02</v>
          </cell>
          <cell r="BW8">
            <v>0.02</v>
          </cell>
          <cell r="BX8">
            <v>0.02</v>
          </cell>
          <cell r="BY8">
            <v>0.02</v>
          </cell>
          <cell r="CA8">
            <v>2.0000000000000018E-2</v>
          </cell>
        </row>
        <row r="10">
          <cell r="B10" t="str">
            <v>Corporate Marketing</v>
          </cell>
          <cell r="F10">
            <v>3.1041666666666665</v>
          </cell>
          <cell r="G10">
            <v>3.1041666666666665</v>
          </cell>
          <cell r="H10">
            <v>3.1041666666666665</v>
          </cell>
          <cell r="I10">
            <v>3.1041666666666665</v>
          </cell>
          <cell r="J10">
            <v>3.1041666666666665</v>
          </cell>
          <cell r="K10">
            <v>3.1041666666666665</v>
          </cell>
          <cell r="L10">
            <v>3.1041666666666665</v>
          </cell>
          <cell r="M10">
            <v>3.1041666666666665</v>
          </cell>
          <cell r="N10">
            <v>3.1041666666666665</v>
          </cell>
          <cell r="O10">
            <v>3.1041666666666665</v>
          </cell>
          <cell r="P10">
            <v>3.1041666666666665</v>
          </cell>
          <cell r="Q10">
            <v>3.1041666666666665</v>
          </cell>
          <cell r="S10">
            <v>37.25</v>
          </cell>
          <cell r="U10">
            <v>3.1662499999999998</v>
          </cell>
          <cell r="V10">
            <v>3.1662499999999998</v>
          </cell>
          <cell r="W10">
            <v>3.1662499999999998</v>
          </cell>
          <cell r="X10">
            <v>3.1662499999999998</v>
          </cell>
          <cell r="Y10">
            <v>3.1662499999999998</v>
          </cell>
          <cell r="Z10">
            <v>3.1662499999999998</v>
          </cell>
          <cell r="AA10">
            <v>3.1662499999999998</v>
          </cell>
          <cell r="AB10">
            <v>3.1662499999999998</v>
          </cell>
          <cell r="AC10">
            <v>3.1662499999999998</v>
          </cell>
          <cell r="AD10">
            <v>3.1662499999999998</v>
          </cell>
          <cell r="AE10">
            <v>3.1662499999999998</v>
          </cell>
          <cell r="AF10">
            <v>3.1662499999999998</v>
          </cell>
          <cell r="AH10">
            <v>37.99499999999999</v>
          </cell>
          <cell r="AJ10">
            <v>3.2295749999999996</v>
          </cell>
          <cell r="AK10">
            <v>3.2295749999999996</v>
          </cell>
          <cell r="AL10">
            <v>3.2295749999999996</v>
          </cell>
          <cell r="AM10">
            <v>3.2295749999999996</v>
          </cell>
          <cell r="AN10">
            <v>3.2295749999999996</v>
          </cell>
          <cell r="AO10">
            <v>3.2295749999999996</v>
          </cell>
          <cell r="AP10">
            <v>3.2295749999999996</v>
          </cell>
          <cell r="AQ10">
            <v>3.2295749999999996</v>
          </cell>
          <cell r="AR10">
            <v>3.2295749999999996</v>
          </cell>
          <cell r="AS10">
            <v>3.2295749999999996</v>
          </cell>
          <cell r="AT10">
            <v>3.2295749999999996</v>
          </cell>
          <cell r="AU10">
            <v>3.2295749999999996</v>
          </cell>
          <cell r="AW10">
            <v>38.754899999999992</v>
          </cell>
          <cell r="AY10">
            <v>3.2941664999999998</v>
          </cell>
          <cell r="AZ10">
            <v>3.2941664999999998</v>
          </cell>
          <cell r="BA10">
            <v>3.2941664999999998</v>
          </cell>
          <cell r="BB10">
            <v>3.2941664999999998</v>
          </cell>
          <cell r="BC10">
            <v>3.2941664999999998</v>
          </cell>
          <cell r="BD10">
            <v>3.2941664999999998</v>
          </cell>
          <cell r="BE10">
            <v>3.2941664999999998</v>
          </cell>
          <cell r="BF10">
            <v>3.2941664999999998</v>
          </cell>
          <cell r="BG10">
            <v>3.2941664999999998</v>
          </cell>
          <cell r="BH10">
            <v>3.2941664999999998</v>
          </cell>
          <cell r="BI10">
            <v>3.2941664999999998</v>
          </cell>
          <cell r="BJ10">
            <v>3.2941664999999998</v>
          </cell>
          <cell r="BL10">
            <v>39.529998000000006</v>
          </cell>
          <cell r="BN10">
            <v>3.3600498299999999</v>
          </cell>
          <cell r="BO10">
            <v>3.3600498299999999</v>
          </cell>
          <cell r="BP10">
            <v>3.3600498299999999</v>
          </cell>
          <cell r="BQ10">
            <v>3.3600498299999999</v>
          </cell>
          <cell r="BR10">
            <v>3.3600498299999999</v>
          </cell>
          <cell r="BS10">
            <v>3.3600498299999999</v>
          </cell>
          <cell r="BT10">
            <v>3.3600498299999999</v>
          </cell>
          <cell r="BU10">
            <v>3.3600498299999999</v>
          </cell>
          <cell r="BV10">
            <v>3.3600498299999999</v>
          </cell>
          <cell r="BW10">
            <v>3.3600498299999999</v>
          </cell>
          <cell r="BX10">
            <v>3.3600498299999999</v>
          </cell>
          <cell r="BY10">
            <v>3.3600498299999999</v>
          </cell>
          <cell r="CA10">
            <v>40.320597960000008</v>
          </cell>
        </row>
        <row r="11">
          <cell r="B11" t="str">
            <v>% Increase</v>
          </cell>
          <cell r="U11">
            <v>0.02</v>
          </cell>
          <cell r="V11">
            <v>0.02</v>
          </cell>
          <cell r="W11">
            <v>0.02</v>
          </cell>
          <cell r="X11">
            <v>0.02</v>
          </cell>
          <cell r="Y11">
            <v>0.02</v>
          </cell>
          <cell r="Z11">
            <v>0.02</v>
          </cell>
          <cell r="AA11">
            <v>0.02</v>
          </cell>
          <cell r="AB11">
            <v>0.02</v>
          </cell>
          <cell r="AC11">
            <v>0.02</v>
          </cell>
          <cell r="AD11">
            <v>0.02</v>
          </cell>
          <cell r="AE11">
            <v>0.02</v>
          </cell>
          <cell r="AF11">
            <v>0.02</v>
          </cell>
          <cell r="AH11">
            <v>1.9999999999999796E-2</v>
          </cell>
          <cell r="AJ11">
            <v>0.02</v>
          </cell>
          <cell r="AK11">
            <v>0.02</v>
          </cell>
          <cell r="AL11">
            <v>0.02</v>
          </cell>
          <cell r="AM11">
            <v>0.02</v>
          </cell>
          <cell r="AN11">
            <v>0.02</v>
          </cell>
          <cell r="AO11">
            <v>0.02</v>
          </cell>
          <cell r="AP11">
            <v>0.02</v>
          </cell>
          <cell r="AQ11">
            <v>0.02</v>
          </cell>
          <cell r="AR11">
            <v>0.02</v>
          </cell>
          <cell r="AS11">
            <v>0.02</v>
          </cell>
          <cell r="AT11">
            <v>0.02</v>
          </cell>
          <cell r="AU11">
            <v>0.02</v>
          </cell>
          <cell r="AW11">
            <v>2.0000000000000018E-2</v>
          </cell>
          <cell r="AY11">
            <v>0.02</v>
          </cell>
          <cell r="AZ11">
            <v>0.02</v>
          </cell>
          <cell r="BA11">
            <v>0.02</v>
          </cell>
          <cell r="BB11">
            <v>0.02</v>
          </cell>
          <cell r="BC11">
            <v>0.02</v>
          </cell>
          <cell r="BD11">
            <v>0.02</v>
          </cell>
          <cell r="BE11">
            <v>0.02</v>
          </cell>
          <cell r="BF11">
            <v>0.02</v>
          </cell>
          <cell r="BG11">
            <v>0.02</v>
          </cell>
          <cell r="BH11">
            <v>0.02</v>
          </cell>
          <cell r="BI11">
            <v>0.02</v>
          </cell>
          <cell r="BJ11">
            <v>0.02</v>
          </cell>
          <cell r="BL11">
            <v>2.0000000000000462E-2</v>
          </cell>
          <cell r="BN11">
            <v>0.02</v>
          </cell>
          <cell r="BO11">
            <v>0.02</v>
          </cell>
          <cell r="BP11">
            <v>0.02</v>
          </cell>
          <cell r="BQ11">
            <v>0.02</v>
          </cell>
          <cell r="BR11">
            <v>0.02</v>
          </cell>
          <cell r="BS11">
            <v>0.02</v>
          </cell>
          <cell r="BT11">
            <v>0.02</v>
          </cell>
          <cell r="BU11">
            <v>0.02</v>
          </cell>
          <cell r="BV11">
            <v>0.02</v>
          </cell>
          <cell r="BW11">
            <v>0.02</v>
          </cell>
          <cell r="BX11">
            <v>0.02</v>
          </cell>
          <cell r="BY11">
            <v>0.02</v>
          </cell>
          <cell r="CA11">
            <v>2.0000000000000018E-2</v>
          </cell>
        </row>
        <row r="13">
          <cell r="B13" t="str">
            <v>Professional Fees</v>
          </cell>
          <cell r="F13">
            <v>54.548076089743581</v>
          </cell>
          <cell r="G13">
            <v>54.548076089743581</v>
          </cell>
          <cell r="H13">
            <v>54.548076089743581</v>
          </cell>
          <cell r="I13">
            <v>54.548076089743581</v>
          </cell>
          <cell r="J13">
            <v>54.548076089743581</v>
          </cell>
          <cell r="K13">
            <v>54.548076089743581</v>
          </cell>
          <cell r="L13">
            <v>54.548076089743581</v>
          </cell>
          <cell r="M13">
            <v>54.548076089743581</v>
          </cell>
          <cell r="N13">
            <v>54.548076089743581</v>
          </cell>
          <cell r="O13">
            <v>54.548076089743581</v>
          </cell>
          <cell r="P13">
            <v>54.548076089743581</v>
          </cell>
          <cell r="Q13">
            <v>54.548076089743581</v>
          </cell>
          <cell r="S13">
            <v>654.57691307692301</v>
          </cell>
          <cell r="U13">
            <v>55.639037611538456</v>
          </cell>
          <cell r="V13">
            <v>55.639037611538456</v>
          </cell>
          <cell r="W13">
            <v>55.639037611538456</v>
          </cell>
          <cell r="X13">
            <v>55.639037611538456</v>
          </cell>
          <cell r="Y13">
            <v>55.639037611538456</v>
          </cell>
          <cell r="Z13">
            <v>55.639037611538456</v>
          </cell>
          <cell r="AA13">
            <v>55.639037611538456</v>
          </cell>
          <cell r="AB13">
            <v>55.639037611538456</v>
          </cell>
          <cell r="AC13">
            <v>55.639037611538456</v>
          </cell>
          <cell r="AD13">
            <v>55.639037611538456</v>
          </cell>
          <cell r="AE13">
            <v>55.639037611538456</v>
          </cell>
          <cell r="AF13">
            <v>55.639037611538456</v>
          </cell>
          <cell r="AH13">
            <v>667.66845133846152</v>
          </cell>
          <cell r="AJ13">
            <v>56.751818363769225</v>
          </cell>
          <cell r="AK13">
            <v>56.751818363769225</v>
          </cell>
          <cell r="AL13">
            <v>56.751818363769225</v>
          </cell>
          <cell r="AM13">
            <v>56.751818363769225</v>
          </cell>
          <cell r="AN13">
            <v>56.751818363769225</v>
          </cell>
          <cell r="AO13">
            <v>56.751818363769225</v>
          </cell>
          <cell r="AP13">
            <v>56.751818363769225</v>
          </cell>
          <cell r="AQ13">
            <v>56.751818363769225</v>
          </cell>
          <cell r="AR13">
            <v>56.751818363769225</v>
          </cell>
          <cell r="AS13">
            <v>56.751818363769225</v>
          </cell>
          <cell r="AT13">
            <v>56.751818363769225</v>
          </cell>
          <cell r="AU13">
            <v>56.751818363769225</v>
          </cell>
          <cell r="AW13">
            <v>681.02182036523072</v>
          </cell>
          <cell r="AY13">
            <v>57.886854731044608</v>
          </cell>
          <cell r="AZ13">
            <v>57.886854731044608</v>
          </cell>
          <cell r="BA13">
            <v>57.886854731044608</v>
          </cell>
          <cell r="BB13">
            <v>57.886854731044608</v>
          </cell>
          <cell r="BC13">
            <v>57.886854731044608</v>
          </cell>
          <cell r="BD13">
            <v>57.886854731044608</v>
          </cell>
          <cell r="BE13">
            <v>57.886854731044608</v>
          </cell>
          <cell r="BF13">
            <v>57.886854731044608</v>
          </cell>
          <cell r="BG13">
            <v>57.886854731044608</v>
          </cell>
          <cell r="BH13">
            <v>57.886854731044608</v>
          </cell>
          <cell r="BI13">
            <v>57.886854731044608</v>
          </cell>
          <cell r="BJ13">
            <v>57.886854731044608</v>
          </cell>
          <cell r="BL13">
            <v>694.64225677253535</v>
          </cell>
          <cell r="BN13">
            <v>59.044591825665499</v>
          </cell>
          <cell r="BO13">
            <v>59.044591825665499</v>
          </cell>
          <cell r="BP13">
            <v>59.044591825665499</v>
          </cell>
          <cell r="BQ13">
            <v>59.044591825665499</v>
          </cell>
          <cell r="BR13">
            <v>59.044591825665499</v>
          </cell>
          <cell r="BS13">
            <v>59.044591825665499</v>
          </cell>
          <cell r="BT13">
            <v>59.044591825665499</v>
          </cell>
          <cell r="BU13">
            <v>59.044591825665499</v>
          </cell>
          <cell r="BV13">
            <v>59.044591825665499</v>
          </cell>
          <cell r="BW13">
            <v>59.044591825665499</v>
          </cell>
          <cell r="BX13">
            <v>59.044591825665499</v>
          </cell>
          <cell r="BY13">
            <v>59.044591825665499</v>
          </cell>
          <cell r="CA13">
            <v>708.53510190798613</v>
          </cell>
        </row>
        <row r="14">
          <cell r="B14" t="str">
            <v>% Increase</v>
          </cell>
          <cell r="U14">
            <v>0.02</v>
          </cell>
          <cell r="V14">
            <v>0.02</v>
          </cell>
          <cell r="W14">
            <v>0.02</v>
          </cell>
          <cell r="X14">
            <v>0.02</v>
          </cell>
          <cell r="Y14">
            <v>0.02</v>
          </cell>
          <cell r="Z14">
            <v>0.02</v>
          </cell>
          <cell r="AA14">
            <v>0.02</v>
          </cell>
          <cell r="AB14">
            <v>0.02</v>
          </cell>
          <cell r="AC14">
            <v>0.02</v>
          </cell>
          <cell r="AD14">
            <v>0.02</v>
          </cell>
          <cell r="AE14">
            <v>0.02</v>
          </cell>
          <cell r="AF14">
            <v>0.02</v>
          </cell>
          <cell r="AH14">
            <v>2.0000000000000018E-2</v>
          </cell>
          <cell r="AJ14">
            <v>0.02</v>
          </cell>
          <cell r="AK14">
            <v>0.02</v>
          </cell>
          <cell r="AL14">
            <v>0.02</v>
          </cell>
          <cell r="AM14">
            <v>0.02</v>
          </cell>
          <cell r="AN14">
            <v>0.02</v>
          </cell>
          <cell r="AO14">
            <v>0.02</v>
          </cell>
          <cell r="AP14">
            <v>0.02</v>
          </cell>
          <cell r="AQ14">
            <v>0.02</v>
          </cell>
          <cell r="AR14">
            <v>0.02</v>
          </cell>
          <cell r="AS14">
            <v>0.02</v>
          </cell>
          <cell r="AT14">
            <v>0.02</v>
          </cell>
          <cell r="AU14">
            <v>0.02</v>
          </cell>
          <cell r="AW14">
            <v>2.0000000000000018E-2</v>
          </cell>
          <cell r="AY14">
            <v>0.02</v>
          </cell>
          <cell r="AZ14">
            <v>0.02</v>
          </cell>
          <cell r="BA14">
            <v>0.02</v>
          </cell>
          <cell r="BB14">
            <v>0.02</v>
          </cell>
          <cell r="BC14">
            <v>0.02</v>
          </cell>
          <cell r="BD14">
            <v>0.02</v>
          </cell>
          <cell r="BE14">
            <v>0.02</v>
          </cell>
          <cell r="BF14">
            <v>0.02</v>
          </cell>
          <cell r="BG14">
            <v>0.02</v>
          </cell>
          <cell r="BH14">
            <v>0.02</v>
          </cell>
          <cell r="BI14">
            <v>0.02</v>
          </cell>
          <cell r="BJ14">
            <v>0.02</v>
          </cell>
          <cell r="BL14">
            <v>2.0000000000000018E-2</v>
          </cell>
          <cell r="BN14">
            <v>0.02</v>
          </cell>
          <cell r="BO14">
            <v>0.02</v>
          </cell>
          <cell r="BP14">
            <v>0.02</v>
          </cell>
          <cell r="BQ14">
            <v>0.02</v>
          </cell>
          <cell r="BR14">
            <v>0.02</v>
          </cell>
          <cell r="BS14">
            <v>0.02</v>
          </cell>
          <cell r="BT14">
            <v>0.02</v>
          </cell>
          <cell r="BU14">
            <v>0.02</v>
          </cell>
          <cell r="BV14">
            <v>0.02</v>
          </cell>
          <cell r="BW14">
            <v>0.02</v>
          </cell>
          <cell r="BX14">
            <v>0.02</v>
          </cell>
          <cell r="BY14">
            <v>0.02</v>
          </cell>
          <cell r="CA14">
            <v>2.0000000000000018E-2</v>
          </cell>
        </row>
        <row r="16">
          <cell r="B16" t="str">
            <v>Rent &amp; Facilities</v>
          </cell>
          <cell r="F16">
            <v>25.037817708333336</v>
          </cell>
          <cell r="G16">
            <v>25.037817708333336</v>
          </cell>
          <cell r="H16">
            <v>25.037817708333336</v>
          </cell>
          <cell r="I16">
            <v>25.037817708333336</v>
          </cell>
          <cell r="J16">
            <v>25.037817708333336</v>
          </cell>
          <cell r="K16">
            <v>25.037817708333336</v>
          </cell>
          <cell r="L16">
            <v>25.037817708333336</v>
          </cell>
          <cell r="M16">
            <v>25.037817708333336</v>
          </cell>
          <cell r="N16">
            <v>25.037817708333336</v>
          </cell>
          <cell r="O16">
            <v>25.037817708333336</v>
          </cell>
          <cell r="P16">
            <v>25.037817708333336</v>
          </cell>
          <cell r="Q16">
            <v>25.037817708333336</v>
          </cell>
          <cell r="S16">
            <v>300.45381250000003</v>
          </cell>
          <cell r="U16">
            <v>25.538574062500004</v>
          </cell>
          <cell r="V16">
            <v>25.538574062500004</v>
          </cell>
          <cell r="W16">
            <v>25.538574062500004</v>
          </cell>
          <cell r="X16">
            <v>25.538574062500004</v>
          </cell>
          <cell r="Y16">
            <v>25.538574062500004</v>
          </cell>
          <cell r="Z16">
            <v>25.538574062500004</v>
          </cell>
          <cell r="AA16">
            <v>25.538574062500004</v>
          </cell>
          <cell r="AB16">
            <v>25.538574062500004</v>
          </cell>
          <cell r="AC16">
            <v>25.538574062500004</v>
          </cell>
          <cell r="AD16">
            <v>25.538574062500004</v>
          </cell>
          <cell r="AE16">
            <v>25.538574062500004</v>
          </cell>
          <cell r="AF16">
            <v>25.538574062500004</v>
          </cell>
          <cell r="AH16">
            <v>306.46288875000005</v>
          </cell>
          <cell r="AJ16">
            <v>26.049345543750004</v>
          </cell>
          <cell r="AK16">
            <v>26.049345543750004</v>
          </cell>
          <cell r="AL16">
            <v>26.049345543750004</v>
          </cell>
          <cell r="AM16">
            <v>26.049345543750004</v>
          </cell>
          <cell r="AN16">
            <v>26.049345543750004</v>
          </cell>
          <cell r="AO16">
            <v>26.049345543750004</v>
          </cell>
          <cell r="AP16">
            <v>26.049345543750004</v>
          </cell>
          <cell r="AQ16">
            <v>26.049345543750004</v>
          </cell>
          <cell r="AR16">
            <v>26.049345543750004</v>
          </cell>
          <cell r="AS16">
            <v>26.049345543750004</v>
          </cell>
          <cell r="AT16">
            <v>26.049345543750004</v>
          </cell>
          <cell r="AU16">
            <v>26.049345543750004</v>
          </cell>
          <cell r="AW16">
            <v>312.59214652500003</v>
          </cell>
          <cell r="AY16">
            <v>26.570332454625003</v>
          </cell>
          <cell r="AZ16">
            <v>26.570332454625003</v>
          </cell>
          <cell r="BA16">
            <v>26.570332454625003</v>
          </cell>
          <cell r="BB16">
            <v>26.570332454625003</v>
          </cell>
          <cell r="BC16">
            <v>26.570332454625003</v>
          </cell>
          <cell r="BD16">
            <v>26.570332454625003</v>
          </cell>
          <cell r="BE16">
            <v>26.570332454625003</v>
          </cell>
          <cell r="BF16">
            <v>26.570332454625003</v>
          </cell>
          <cell r="BG16">
            <v>26.570332454625003</v>
          </cell>
          <cell r="BH16">
            <v>26.570332454625003</v>
          </cell>
          <cell r="BI16">
            <v>26.570332454625003</v>
          </cell>
          <cell r="BJ16">
            <v>26.570332454625003</v>
          </cell>
          <cell r="BL16">
            <v>318.84398945550004</v>
          </cell>
          <cell r="BN16">
            <v>27.101739103717502</v>
          </cell>
          <cell r="BO16">
            <v>27.101739103717502</v>
          </cell>
          <cell r="BP16">
            <v>27.101739103717502</v>
          </cell>
          <cell r="BQ16">
            <v>27.101739103717502</v>
          </cell>
          <cell r="BR16">
            <v>27.101739103717502</v>
          </cell>
          <cell r="BS16">
            <v>27.101739103717502</v>
          </cell>
          <cell r="BT16">
            <v>27.101739103717502</v>
          </cell>
          <cell r="BU16">
            <v>27.101739103717502</v>
          </cell>
          <cell r="BV16">
            <v>27.101739103717502</v>
          </cell>
          <cell r="BW16">
            <v>27.101739103717502</v>
          </cell>
          <cell r="BX16">
            <v>27.101739103717502</v>
          </cell>
          <cell r="BY16">
            <v>27.101739103717502</v>
          </cell>
          <cell r="CA16">
            <v>325.22086924460996</v>
          </cell>
        </row>
        <row r="17">
          <cell r="B17" t="str">
            <v>% Increase</v>
          </cell>
          <cell r="U17">
            <v>0.02</v>
          </cell>
          <cell r="V17">
            <v>0.02</v>
          </cell>
          <cell r="W17">
            <v>0.02</v>
          </cell>
          <cell r="X17">
            <v>0.02</v>
          </cell>
          <cell r="Y17">
            <v>0.02</v>
          </cell>
          <cell r="Z17">
            <v>0.02</v>
          </cell>
          <cell r="AA17">
            <v>0.02</v>
          </cell>
          <cell r="AB17">
            <v>0.02</v>
          </cell>
          <cell r="AC17">
            <v>0.02</v>
          </cell>
          <cell r="AD17">
            <v>0.02</v>
          </cell>
          <cell r="AE17">
            <v>0.02</v>
          </cell>
          <cell r="AF17">
            <v>0.02</v>
          </cell>
          <cell r="AH17">
            <v>2.0000000000000018E-2</v>
          </cell>
          <cell r="AJ17">
            <v>0.02</v>
          </cell>
          <cell r="AK17">
            <v>0.02</v>
          </cell>
          <cell r="AL17">
            <v>0.02</v>
          </cell>
          <cell r="AM17">
            <v>0.02</v>
          </cell>
          <cell r="AN17">
            <v>0.02</v>
          </cell>
          <cell r="AO17">
            <v>0.02</v>
          </cell>
          <cell r="AP17">
            <v>0.02</v>
          </cell>
          <cell r="AQ17">
            <v>0.02</v>
          </cell>
          <cell r="AR17">
            <v>0.02</v>
          </cell>
          <cell r="AS17">
            <v>0.02</v>
          </cell>
          <cell r="AT17">
            <v>0.02</v>
          </cell>
          <cell r="AU17">
            <v>0.02</v>
          </cell>
          <cell r="AW17">
            <v>2.0000000000000018E-2</v>
          </cell>
          <cell r="AY17">
            <v>0.02</v>
          </cell>
          <cell r="AZ17">
            <v>0.02</v>
          </cell>
          <cell r="BA17">
            <v>0.02</v>
          </cell>
          <cell r="BB17">
            <v>0.02</v>
          </cell>
          <cell r="BC17">
            <v>0.02</v>
          </cell>
          <cell r="BD17">
            <v>0.02</v>
          </cell>
          <cell r="BE17">
            <v>0.02</v>
          </cell>
          <cell r="BF17">
            <v>0.02</v>
          </cell>
          <cell r="BG17">
            <v>0.02</v>
          </cell>
          <cell r="BH17">
            <v>0.02</v>
          </cell>
          <cell r="BI17">
            <v>0.02</v>
          </cell>
          <cell r="BJ17">
            <v>0.02</v>
          </cell>
          <cell r="BL17">
            <v>2.0000000000000018E-2</v>
          </cell>
          <cell r="BN17">
            <v>0.02</v>
          </cell>
          <cell r="BO17">
            <v>0.02</v>
          </cell>
          <cell r="BP17">
            <v>0.02</v>
          </cell>
          <cell r="BQ17">
            <v>0.02</v>
          </cell>
          <cell r="BR17">
            <v>0.02</v>
          </cell>
          <cell r="BS17">
            <v>0.02</v>
          </cell>
          <cell r="BT17">
            <v>0.02</v>
          </cell>
          <cell r="BU17">
            <v>0.02</v>
          </cell>
          <cell r="BV17">
            <v>0.02</v>
          </cell>
          <cell r="BW17">
            <v>0.02</v>
          </cell>
          <cell r="BX17">
            <v>0.02</v>
          </cell>
          <cell r="BY17">
            <v>0.02</v>
          </cell>
          <cell r="CA17">
            <v>1.9999999999999796E-2</v>
          </cell>
        </row>
        <row r="19">
          <cell r="B19" t="str">
            <v>Variable Costs</v>
          </cell>
        </row>
        <row r="20">
          <cell r="B20" t="str">
            <v>Repairs &amp; Maintenance</v>
          </cell>
          <cell r="F20">
            <v>0.27499999999999997</v>
          </cell>
          <cell r="G20">
            <v>0.27499999999999997</v>
          </cell>
          <cell r="H20">
            <v>0.27499999999999997</v>
          </cell>
          <cell r="I20">
            <v>0.27499999999999997</v>
          </cell>
          <cell r="J20">
            <v>0.27499999999999997</v>
          </cell>
          <cell r="K20">
            <v>0.27499999999999997</v>
          </cell>
          <cell r="L20">
            <v>0.27499999999999997</v>
          </cell>
          <cell r="M20">
            <v>0.27499999999999997</v>
          </cell>
          <cell r="N20">
            <v>0.27499999999999997</v>
          </cell>
          <cell r="O20">
            <v>0.27499999999999997</v>
          </cell>
          <cell r="P20">
            <v>0.27499999999999997</v>
          </cell>
          <cell r="Q20">
            <v>0.27499999999999997</v>
          </cell>
          <cell r="S20">
            <v>3.3</v>
          </cell>
          <cell r="U20">
            <v>0.32886237441498389</v>
          </cell>
          <cell r="V20">
            <v>0.35751135694606118</v>
          </cell>
          <cell r="W20">
            <v>0.33373885151664623</v>
          </cell>
          <cell r="X20">
            <v>0.34273043581500057</v>
          </cell>
          <cell r="Y20">
            <v>0.3531234769103031</v>
          </cell>
          <cell r="Z20">
            <v>0.35539889987370943</v>
          </cell>
          <cell r="AA20">
            <v>0.30443396165657205</v>
          </cell>
          <cell r="AB20">
            <v>0.35638679933226014</v>
          </cell>
          <cell r="AC20">
            <v>0.35623241776797315</v>
          </cell>
          <cell r="AD20">
            <v>0.35630965886353921</v>
          </cell>
          <cell r="AE20">
            <v>0.33020231641635389</v>
          </cell>
          <cell r="AF20">
            <v>0.35350959848832308</v>
          </cell>
          <cell r="AH20">
            <v>4.1284401480017259</v>
          </cell>
          <cell r="AJ20">
            <v>0.38982871027953042</v>
          </cell>
          <cell r="AK20">
            <v>0.42273481182053957</v>
          </cell>
          <cell r="AL20">
            <v>0.37732602669134158</v>
          </cell>
          <cell r="AM20">
            <v>0.4232352866834288</v>
          </cell>
          <cell r="AN20">
            <v>0.42322424491704363</v>
          </cell>
          <cell r="AO20">
            <v>0.42761761012932298</v>
          </cell>
          <cell r="AP20">
            <v>0.34936034860878451</v>
          </cell>
          <cell r="AQ20">
            <v>0.42867485179075432</v>
          </cell>
          <cell r="AR20">
            <v>0.42881128899956217</v>
          </cell>
          <cell r="AS20">
            <v>0.42914465602526458</v>
          </cell>
          <cell r="AT20">
            <v>0.37828988263501451</v>
          </cell>
          <cell r="AU20">
            <v>0.42619751060761113</v>
          </cell>
          <cell r="AW20">
            <v>4.904445229188199</v>
          </cell>
          <cell r="AY20">
            <v>0.4594290493393175</v>
          </cell>
          <cell r="AZ20">
            <v>0.49597762384838079</v>
          </cell>
          <cell r="BA20">
            <v>0.42839624961922762</v>
          </cell>
          <cell r="BB20">
            <v>0.50030881032822383</v>
          </cell>
          <cell r="BC20">
            <v>0.49770420143848909</v>
          </cell>
          <cell r="BD20">
            <v>0.50427850271691543</v>
          </cell>
          <cell r="BE20">
            <v>0.39820267082456695</v>
          </cell>
          <cell r="BF20">
            <v>0.50530473700308753</v>
          </cell>
          <cell r="BG20">
            <v>0.50573117715214277</v>
          </cell>
          <cell r="BH20">
            <v>0.50632086627983319</v>
          </cell>
          <cell r="BI20">
            <v>0.43057847871934196</v>
          </cell>
          <cell r="BJ20">
            <v>0.50321571806577348</v>
          </cell>
          <cell r="BL20">
            <v>5.7354480853352996</v>
          </cell>
          <cell r="BN20">
            <v>0.53531440578407108</v>
          </cell>
          <cell r="BO20">
            <v>0.57480663393515907</v>
          </cell>
          <cell r="BP20">
            <v>0.48392843171869421</v>
          </cell>
          <cell r="BQ20">
            <v>0.58505273154060911</v>
          </cell>
          <cell r="BR20">
            <v>0.57951587804149196</v>
          </cell>
          <cell r="BS20">
            <v>0.58847537554452445</v>
          </cell>
          <cell r="BT20">
            <v>0.45283047949254268</v>
          </cell>
          <cell r="BU20">
            <v>0.58931426918084995</v>
          </cell>
          <cell r="BV20">
            <v>0.59004988043707141</v>
          </cell>
          <cell r="BW20">
            <v>0.59091204061647196</v>
          </cell>
          <cell r="BX20">
            <v>0.48903124940372344</v>
          </cell>
          <cell r="BY20">
            <v>0.5876197271448016</v>
          </cell>
          <cell r="CA20">
            <v>6.646851102840011</v>
          </cell>
        </row>
        <row r="21">
          <cell r="B21" t="str">
            <v>% Revenue</v>
          </cell>
          <cell r="F21">
            <v>3.241224159103275E-5</v>
          </cell>
          <cell r="G21">
            <v>3.2958112750851758E-5</v>
          </cell>
          <cell r="H21">
            <v>3.010912386943132E-5</v>
          </cell>
          <cell r="I21">
            <v>2.4451216071865146E-5</v>
          </cell>
          <cell r="J21">
            <v>2.9064811349224061E-5</v>
          </cell>
          <cell r="K21">
            <v>3.073211500975819E-5</v>
          </cell>
          <cell r="L21">
            <v>2.7492911087960989E-5</v>
          </cell>
          <cell r="M21">
            <v>2.8922896316335712E-5</v>
          </cell>
          <cell r="N21">
            <v>2.9242303861970283E-5</v>
          </cell>
          <cell r="O21">
            <v>2.9517078101090112E-5</v>
          </cell>
          <cell r="P21">
            <v>2.935061502638052E-5</v>
          </cell>
          <cell r="Q21">
            <v>2.9518683372418082E-5</v>
          </cell>
          <cell r="S21">
            <v>2.9324037503484753E-5</v>
          </cell>
          <cell r="U21">
            <v>3.241224159103275E-5</v>
          </cell>
          <cell r="V21">
            <v>3.2958112750851758E-5</v>
          </cell>
          <cell r="W21">
            <v>3.010912386943132E-5</v>
          </cell>
          <cell r="X21">
            <v>2.4451216071865146E-5</v>
          </cell>
          <cell r="Y21">
            <v>2.9064811349224061E-5</v>
          </cell>
          <cell r="Z21">
            <v>3.073211500975819E-5</v>
          </cell>
          <cell r="AA21">
            <v>2.7492911087960989E-5</v>
          </cell>
          <cell r="AB21">
            <v>2.8922896316335712E-5</v>
          </cell>
          <cell r="AC21">
            <v>2.9242303861970283E-5</v>
          </cell>
          <cell r="AD21">
            <v>2.9517078101090112E-5</v>
          </cell>
          <cell r="AE21">
            <v>2.935061502638052E-5</v>
          </cell>
          <cell r="AF21">
            <v>2.9518683372418082E-5</v>
          </cell>
          <cell r="AH21">
            <v>2.9345602478675335E-5</v>
          </cell>
          <cell r="AJ21">
            <v>3.241224159103275E-5</v>
          </cell>
          <cell r="AK21">
            <v>3.2958112750851758E-5</v>
          </cell>
          <cell r="AL21">
            <v>3.010912386943132E-5</v>
          </cell>
          <cell r="AM21">
            <v>2.4451216071865146E-5</v>
          </cell>
          <cell r="AN21">
            <v>2.9064811349224061E-5</v>
          </cell>
          <cell r="AO21">
            <v>3.073211500975819E-5</v>
          </cell>
          <cell r="AP21">
            <v>2.7492911087960989E-5</v>
          </cell>
          <cell r="AQ21">
            <v>2.8922896316335712E-5</v>
          </cell>
          <cell r="AR21">
            <v>2.9242303861970283E-5</v>
          </cell>
          <cell r="AS21">
            <v>2.9517078101090112E-5</v>
          </cell>
          <cell r="AT21">
            <v>2.935061502638052E-5</v>
          </cell>
          <cell r="AU21">
            <v>2.9518683372418082E-5</v>
          </cell>
          <cell r="AW21">
            <v>2.9327700009926542E-5</v>
          </cell>
          <cell r="AY21">
            <v>3.241224159103275E-5</v>
          </cell>
          <cell r="AZ21">
            <v>3.2958112750851758E-5</v>
          </cell>
          <cell r="BA21">
            <v>3.010912386943132E-5</v>
          </cell>
          <cell r="BB21">
            <v>2.4451216071865146E-5</v>
          </cell>
          <cell r="BC21">
            <v>2.9064811349224061E-5</v>
          </cell>
          <cell r="BD21">
            <v>3.073211500975819E-5</v>
          </cell>
          <cell r="BE21">
            <v>2.7492911087960989E-5</v>
          </cell>
          <cell r="BF21">
            <v>2.8922896316335712E-5</v>
          </cell>
          <cell r="BG21">
            <v>2.9242303861970283E-5</v>
          </cell>
          <cell r="BH21">
            <v>2.9517078101090112E-5</v>
          </cell>
          <cell r="BI21">
            <v>2.935061502638052E-5</v>
          </cell>
          <cell r="BJ21">
            <v>2.9518683372418082E-5</v>
          </cell>
          <cell r="BL21">
            <v>2.9327458326154978E-5</v>
          </cell>
          <cell r="BN21">
            <v>3.241224159103275E-5</v>
          </cell>
          <cell r="BO21">
            <v>3.2958112750851758E-5</v>
          </cell>
          <cell r="BP21">
            <v>3.010912386943132E-5</v>
          </cell>
          <cell r="BQ21">
            <v>2.4451216071865146E-5</v>
          </cell>
          <cell r="BR21">
            <v>2.9064811349224061E-5</v>
          </cell>
          <cell r="BS21">
            <v>3.073211500975819E-5</v>
          </cell>
          <cell r="BT21">
            <v>2.7492911087960989E-5</v>
          </cell>
          <cell r="BU21">
            <v>2.8922896316335712E-5</v>
          </cell>
          <cell r="BV21">
            <v>2.9242303861970283E-5</v>
          </cell>
          <cell r="BW21">
            <v>2.9517078101090112E-5</v>
          </cell>
          <cell r="BX21">
            <v>2.935061502638052E-5</v>
          </cell>
          <cell r="BY21">
            <v>2.9518683372418082E-5</v>
          </cell>
          <cell r="CA21">
            <v>2.9325812581460657E-5</v>
          </cell>
        </row>
        <row r="23">
          <cell r="B23" t="str">
            <v>Taxes &amp; Licensing</v>
          </cell>
          <cell r="F23">
            <v>0.25916666666666666</v>
          </cell>
          <cell r="G23">
            <v>0.25916666666666666</v>
          </cell>
          <cell r="H23">
            <v>0.25916666666666666</v>
          </cell>
          <cell r="I23">
            <v>0.25916666666666666</v>
          </cell>
          <cell r="J23">
            <v>0.25916666666666666</v>
          </cell>
          <cell r="K23">
            <v>0.25916666666666666</v>
          </cell>
          <cell r="L23">
            <v>0.25916666666666666</v>
          </cell>
          <cell r="M23">
            <v>0.25916666666666666</v>
          </cell>
          <cell r="N23">
            <v>0.25916666666666666</v>
          </cell>
          <cell r="O23">
            <v>0.25916666666666666</v>
          </cell>
          <cell r="P23">
            <v>0.25916666666666666</v>
          </cell>
          <cell r="Q23">
            <v>0.25916666666666666</v>
          </cell>
          <cell r="S23">
            <v>3.11</v>
          </cell>
          <cell r="U23">
            <v>0.30992787406987887</v>
          </cell>
          <cell r="V23">
            <v>0.33692736972795467</v>
          </cell>
          <cell r="W23">
            <v>0.31452358430811211</v>
          </cell>
          <cell r="X23">
            <v>0.32299747132868234</v>
          </cell>
          <cell r="Y23">
            <v>0.33279212520940687</v>
          </cell>
          <cell r="Z23">
            <v>0.3349365389718898</v>
          </cell>
          <cell r="AA23">
            <v>0.28690594568240579</v>
          </cell>
          <cell r="AB23">
            <v>0.33586755937070578</v>
          </cell>
          <cell r="AC23">
            <v>0.33572206644193836</v>
          </cell>
          <cell r="AD23">
            <v>0.33579486032291128</v>
          </cell>
          <cell r="AE23">
            <v>0.31119066789541233</v>
          </cell>
          <cell r="AF23">
            <v>0.33315601554505603</v>
          </cell>
          <cell r="AH23">
            <v>3.8907420788743536</v>
          </cell>
          <cell r="AJ23">
            <v>0.36738402696040606</v>
          </cell>
          <cell r="AK23">
            <v>0.39839553477632672</v>
          </cell>
          <cell r="AL23">
            <v>0.35560119485153707</v>
          </cell>
          <cell r="AM23">
            <v>0.39886719441983748</v>
          </cell>
          <cell r="AN23">
            <v>0.39885678839151689</v>
          </cell>
          <cell r="AO23">
            <v>0.40299720227339231</v>
          </cell>
          <cell r="AP23">
            <v>0.32924566187070303</v>
          </cell>
          <cell r="AQ23">
            <v>0.4039935724452261</v>
          </cell>
          <cell r="AR23">
            <v>0.40412215417837527</v>
          </cell>
          <cell r="AS23">
            <v>0.40443632734502211</v>
          </cell>
          <cell r="AT23">
            <v>0.35650955605905915</v>
          </cell>
          <cell r="AU23">
            <v>0.40165886605747597</v>
          </cell>
          <cell r="AW23">
            <v>4.6220680796288773</v>
          </cell>
          <cell r="AY23">
            <v>0.43297707377129629</v>
          </cell>
          <cell r="AZ23">
            <v>0.46742133641468625</v>
          </cell>
          <cell r="BA23">
            <v>0.40373101100478725</v>
          </cell>
          <cell r="BB23">
            <v>0.47150315155175038</v>
          </cell>
          <cell r="BC23">
            <v>0.46904850499203066</v>
          </cell>
          <cell r="BD23">
            <v>0.4752442858938204</v>
          </cell>
          <cell r="BE23">
            <v>0.37527585038315253</v>
          </cell>
          <cell r="BF23">
            <v>0.47621143396351595</v>
          </cell>
          <cell r="BG23">
            <v>0.47661332149792857</v>
          </cell>
          <cell r="BH23">
            <v>0.47716905882735805</v>
          </cell>
          <cell r="BI23">
            <v>0.40578759661125868</v>
          </cell>
          <cell r="BJ23">
            <v>0.47424269187410772</v>
          </cell>
          <cell r="BL23">
            <v>5.4052253167856925</v>
          </cell>
          <cell r="BN23">
            <v>0.50449327332983684</v>
          </cell>
          <cell r="BO23">
            <v>0.54171170652677125</v>
          </cell>
          <cell r="BP23">
            <v>0.45606588565004219</v>
          </cell>
          <cell r="BQ23">
            <v>0.55136787730039227</v>
          </cell>
          <cell r="BR23">
            <v>0.54614981233607274</v>
          </cell>
          <cell r="BS23">
            <v>0.55459345998287002</v>
          </cell>
          <cell r="BT23">
            <v>0.42675842158236604</v>
          </cell>
          <cell r="BU23">
            <v>0.55538405368255872</v>
          </cell>
          <cell r="BV23">
            <v>0.55607731156342188</v>
          </cell>
          <cell r="BW23">
            <v>0.5568898322173419</v>
          </cell>
          <cell r="BX23">
            <v>0.46087490474108483</v>
          </cell>
          <cell r="BY23">
            <v>0.55378707618797973</v>
          </cell>
          <cell r="CA23">
            <v>6.2641536151007386</v>
          </cell>
        </row>
        <row r="24">
          <cell r="B24" t="str">
            <v>% Revenue</v>
          </cell>
          <cell r="F24">
            <v>3.0546082226700568E-5</v>
          </cell>
          <cell r="G24">
            <v>3.1060524440954237E-5</v>
          </cell>
          <cell r="H24">
            <v>2.8375568252706488E-5</v>
          </cell>
          <cell r="I24">
            <v>2.3043418782878973E-5</v>
          </cell>
          <cell r="J24">
            <v>2.7391382816996011E-5</v>
          </cell>
          <cell r="K24">
            <v>2.8962690206166053E-5</v>
          </cell>
          <cell r="L24">
            <v>2.5909985904108694E-5</v>
          </cell>
          <cell r="M24">
            <v>2.7257638649637599E-5</v>
          </cell>
          <cell r="N24">
            <v>2.7558656063856845E-5</v>
          </cell>
          <cell r="O24">
            <v>2.7817609967997049E-5</v>
          </cell>
          <cell r="P24">
            <v>2.766073113092225E-5</v>
          </cell>
          <cell r="Q24">
            <v>2.7819122814612195E-5</v>
          </cell>
          <cell r="S24">
            <v>2.763568382904169E-5</v>
          </cell>
          <cell r="U24">
            <v>3.0546082226700568E-5</v>
          </cell>
          <cell r="V24">
            <v>3.1060524440954237E-5</v>
          </cell>
          <cell r="W24">
            <v>2.8375568252706488E-5</v>
          </cell>
          <cell r="X24">
            <v>2.3043418782878973E-5</v>
          </cell>
          <cell r="Y24">
            <v>2.7391382816996011E-5</v>
          </cell>
          <cell r="Z24">
            <v>2.8962690206166053E-5</v>
          </cell>
          <cell r="AA24">
            <v>2.5909985904108694E-5</v>
          </cell>
          <cell r="AB24">
            <v>2.7257638649637599E-5</v>
          </cell>
          <cell r="AC24">
            <v>2.7558656063856845E-5</v>
          </cell>
          <cell r="AD24">
            <v>2.7817609967997049E-5</v>
          </cell>
          <cell r="AE24">
            <v>2.766073113092225E-5</v>
          </cell>
          <cell r="AF24">
            <v>2.7819122814612195E-5</v>
          </cell>
          <cell r="AH24">
            <v>2.765600718444857E-5</v>
          </cell>
          <cell r="AJ24">
            <v>3.0546082226700568E-5</v>
          </cell>
          <cell r="AK24">
            <v>3.1060524440954237E-5</v>
          </cell>
          <cell r="AL24">
            <v>2.8375568252706488E-5</v>
          </cell>
          <cell r="AM24">
            <v>2.3043418782878973E-5</v>
          </cell>
          <cell r="AN24">
            <v>2.7391382816996011E-5</v>
          </cell>
          <cell r="AO24">
            <v>2.8962690206166053E-5</v>
          </cell>
          <cell r="AP24">
            <v>2.5909985904108694E-5</v>
          </cell>
          <cell r="AQ24">
            <v>2.7257638649637599E-5</v>
          </cell>
          <cell r="AR24">
            <v>2.7558656063856845E-5</v>
          </cell>
          <cell r="AS24">
            <v>2.7817609967997049E-5</v>
          </cell>
          <cell r="AT24">
            <v>2.766073113092225E-5</v>
          </cell>
          <cell r="AU24">
            <v>2.7819122814612195E-5</v>
          </cell>
          <cell r="AW24">
            <v>2.763913546390046E-5</v>
          </cell>
          <cell r="AY24">
            <v>3.0546082226700568E-5</v>
          </cell>
          <cell r="AZ24">
            <v>3.1060524440954237E-5</v>
          </cell>
          <cell r="BA24">
            <v>2.8375568252706488E-5</v>
          </cell>
          <cell r="BB24">
            <v>2.3043418782878973E-5</v>
          </cell>
          <cell r="BC24">
            <v>2.7391382816996011E-5</v>
          </cell>
          <cell r="BD24">
            <v>2.8962690206166053E-5</v>
          </cell>
          <cell r="BE24">
            <v>2.5909985904108694E-5</v>
          </cell>
          <cell r="BF24">
            <v>2.7257638649637599E-5</v>
          </cell>
          <cell r="BG24">
            <v>2.7558656063856845E-5</v>
          </cell>
          <cell r="BH24">
            <v>2.7817609967997049E-5</v>
          </cell>
          <cell r="BI24">
            <v>2.766073113092225E-5</v>
          </cell>
          <cell r="BJ24">
            <v>2.7819122814612195E-5</v>
          </cell>
          <cell r="BL24">
            <v>2.7638907695255153E-5</v>
          </cell>
          <cell r="BN24">
            <v>3.0546082226700568E-5</v>
          </cell>
          <cell r="BO24">
            <v>3.1060524440954237E-5</v>
          </cell>
          <cell r="BP24">
            <v>2.8375568252706488E-5</v>
          </cell>
          <cell r="BQ24">
            <v>2.3043418782878973E-5</v>
          </cell>
          <cell r="BR24">
            <v>2.7391382816996011E-5</v>
          </cell>
          <cell r="BS24">
            <v>2.8962690206166053E-5</v>
          </cell>
          <cell r="BT24">
            <v>2.5909985904108694E-5</v>
          </cell>
          <cell r="BU24">
            <v>2.7257638649637599E-5</v>
          </cell>
          <cell r="BV24">
            <v>2.7558656063856845E-5</v>
          </cell>
          <cell r="BW24">
            <v>2.7817609967997049E-5</v>
          </cell>
          <cell r="BX24">
            <v>2.766073113092225E-5</v>
          </cell>
          <cell r="BY24">
            <v>2.7819122814612195E-5</v>
          </cell>
          <cell r="CA24">
            <v>2.7637356705558381E-5</v>
          </cell>
        </row>
        <row r="26">
          <cell r="B26" t="str">
            <v>Technology Expenses</v>
          </cell>
          <cell r="F26">
            <v>22.410112499999997</v>
          </cell>
          <cell r="G26">
            <v>22.410112499999997</v>
          </cell>
          <cell r="H26">
            <v>22.410112499999997</v>
          </cell>
          <cell r="I26">
            <v>22.410112499999997</v>
          </cell>
          <cell r="J26">
            <v>22.410112499999997</v>
          </cell>
          <cell r="K26">
            <v>22.410112499999997</v>
          </cell>
          <cell r="L26">
            <v>22.410112499999997</v>
          </cell>
          <cell r="M26">
            <v>22.410112499999997</v>
          </cell>
          <cell r="N26">
            <v>22.410112499999997</v>
          </cell>
          <cell r="O26">
            <v>22.410112499999997</v>
          </cell>
          <cell r="P26">
            <v>22.410112499999997</v>
          </cell>
          <cell r="Q26">
            <v>22.410112499999997</v>
          </cell>
          <cell r="S26">
            <v>268.92134999999996</v>
          </cell>
          <cell r="U26">
            <v>26.79942839147968</v>
          </cell>
          <cell r="V26">
            <v>29.13407174250505</v>
          </cell>
          <cell r="W26">
            <v>27.196818938577589</v>
          </cell>
          <cell r="X26">
            <v>27.929554995593424</v>
          </cell>
          <cell r="Y26">
            <v>28.776497614367436</v>
          </cell>
          <cell r="Z26">
            <v>28.961924831076598</v>
          </cell>
          <cell r="AA26">
            <v>24.808724834707149</v>
          </cell>
          <cell r="AB26">
            <v>29.042430060184998</v>
          </cell>
          <cell r="AC26">
            <v>29.02984930300828</v>
          </cell>
          <cell r="AD26">
            <v>29.036143781703771</v>
          </cell>
          <cell r="AE26">
            <v>26.908622031458503</v>
          </cell>
          <cell r="AF26">
            <v>28.807963170738731</v>
          </cell>
          <cell r="AH26">
            <v>336.43202969540124</v>
          </cell>
          <cell r="AJ26">
            <v>31.767655465797031</v>
          </cell>
          <cell r="AK26">
            <v>34.449217056598627</v>
          </cell>
          <cell r="AL26">
            <v>30.748795299385332</v>
          </cell>
          <cell r="AM26">
            <v>34.490001412892333</v>
          </cell>
          <cell r="AN26">
            <v>34.489101604794548</v>
          </cell>
          <cell r="AO26">
            <v>34.847122727197338</v>
          </cell>
          <cell r="AP26">
            <v>28.469835328589383</v>
          </cell>
          <cell r="AQ26">
            <v>34.933278743824111</v>
          </cell>
          <cell r="AR26">
            <v>34.944397191818915</v>
          </cell>
          <cell r="AS26">
            <v>34.971563710181755</v>
          </cell>
          <cell r="AT26">
            <v>30.827341190772621</v>
          </cell>
          <cell r="AU26">
            <v>34.731396945223672</v>
          </cell>
          <cell r="AW26">
            <v>399.66970667707568</v>
          </cell>
          <cell r="AY26">
            <v>37.439478841680568</v>
          </cell>
          <cell r="AZ26">
            <v>40.417870356090539</v>
          </cell>
          <cell r="BA26">
            <v>34.910575085618078</v>
          </cell>
          <cell r="BB26">
            <v>40.770824451624215</v>
          </cell>
          <cell r="BC26">
            <v>40.55857143985164</v>
          </cell>
          <cell r="BD26">
            <v>41.094319917155026</v>
          </cell>
          <cell r="BE26">
            <v>32.450060549014594</v>
          </cell>
          <cell r="BF26">
            <v>41.177949101898562</v>
          </cell>
          <cell r="BG26">
            <v>41.212700271770728</v>
          </cell>
          <cell r="BH26">
            <v>41.260754816103706</v>
          </cell>
          <cell r="BI26">
            <v>35.088407811561126</v>
          </cell>
          <cell r="BJ26">
            <v>41.007712194990056</v>
          </cell>
          <cell r="BL26">
            <v>467.38922483735888</v>
          </cell>
          <cell r="BN26">
            <v>43.623476569060671</v>
          </cell>
          <cell r="BO26">
            <v>46.841750299029947</v>
          </cell>
          <cell r="BP26">
            <v>39.435965806416377</v>
          </cell>
          <cell r="BQ26">
            <v>47.676718299117638</v>
          </cell>
          <cell r="BR26">
            <v>47.225512808894962</v>
          </cell>
          <cell r="BS26">
            <v>47.955634070663784</v>
          </cell>
          <cell r="BT26">
            <v>36.90175268675209</v>
          </cell>
          <cell r="BU26">
            <v>48.023996618902295</v>
          </cell>
          <cell r="BV26">
            <v>48.083942549841161</v>
          </cell>
          <cell r="BW26">
            <v>48.154201119344386</v>
          </cell>
          <cell r="BX26">
            <v>39.851801146010907</v>
          </cell>
          <cell r="BY26">
            <v>47.885906154670216</v>
          </cell>
          <cell r="CA26">
            <v>541.66065812870443</v>
          </cell>
        </row>
        <row r="27">
          <cell r="B27" t="str">
            <v>% Revenue</v>
          </cell>
          <cell r="F27">
            <v>2.6413162924808107E-3</v>
          </cell>
          <cell r="G27">
            <v>2.6858000528518998E-3</v>
          </cell>
          <cell r="H27">
            <v>2.453632193419604E-3</v>
          </cell>
          <cell r="I27">
            <v>1.9925618288447492E-3</v>
          </cell>
          <cell r="J27">
            <v>2.3685297895541381E-3</v>
          </cell>
          <cell r="K27">
            <v>2.5044005626604351E-3</v>
          </cell>
          <cell r="L27">
            <v>2.2404335652134663E-3</v>
          </cell>
          <cell r="M27">
            <v>2.3569649464542505E-3</v>
          </cell>
          <cell r="N27">
            <v>2.3829938883852312E-3</v>
          </cell>
          <cell r="O27">
            <v>2.405385603333512E-3</v>
          </cell>
          <cell r="P27">
            <v>2.3918203079468289E-3</v>
          </cell>
          <cell r="Q27">
            <v>2.4055164190100679E-3</v>
          </cell>
          <cell r="S27">
            <v>2.389654470572045E-3</v>
          </cell>
          <cell r="U27">
            <v>2.6413162924808107E-3</v>
          </cell>
          <cell r="V27">
            <v>2.6858000528518998E-3</v>
          </cell>
          <cell r="W27">
            <v>2.453632193419604E-3</v>
          </cell>
          <cell r="X27">
            <v>1.9925618288447492E-3</v>
          </cell>
          <cell r="Y27">
            <v>2.3685297895541381E-3</v>
          </cell>
          <cell r="Z27">
            <v>2.5044005626604351E-3</v>
          </cell>
          <cell r="AA27">
            <v>2.2404335652134663E-3</v>
          </cell>
          <cell r="AB27">
            <v>2.3569649464542505E-3</v>
          </cell>
          <cell r="AC27">
            <v>2.3829938883852312E-3</v>
          </cell>
          <cell r="AD27">
            <v>2.405385603333512E-3</v>
          </cell>
          <cell r="AE27">
            <v>2.3918203079468289E-3</v>
          </cell>
          <cell r="AF27">
            <v>2.4055164190100679E-3</v>
          </cell>
          <cell r="AH27">
            <v>2.3914118288268843E-3</v>
          </cell>
          <cell r="AJ27">
            <v>2.6413162924808107E-3</v>
          </cell>
          <cell r="AK27">
            <v>2.6858000528518998E-3</v>
          </cell>
          <cell r="AL27">
            <v>2.453632193419604E-3</v>
          </cell>
          <cell r="AM27">
            <v>1.9925618288447492E-3</v>
          </cell>
          <cell r="AN27">
            <v>2.3685297895541381E-3</v>
          </cell>
          <cell r="AO27">
            <v>2.5044005626604351E-3</v>
          </cell>
          <cell r="AP27">
            <v>2.2404335652134663E-3</v>
          </cell>
          <cell r="AQ27">
            <v>2.3569649464542505E-3</v>
          </cell>
          <cell r="AR27">
            <v>2.3829938883852312E-3</v>
          </cell>
          <cell r="AS27">
            <v>2.405385603333512E-3</v>
          </cell>
          <cell r="AT27">
            <v>2.3918203079468289E-3</v>
          </cell>
          <cell r="AU27">
            <v>2.4055164190100679E-3</v>
          </cell>
          <cell r="AW27">
            <v>2.3899529330498356E-3</v>
          </cell>
          <cell r="AY27">
            <v>2.6413162924808107E-3</v>
          </cell>
          <cell r="AZ27">
            <v>2.6858000528518998E-3</v>
          </cell>
          <cell r="BA27">
            <v>2.453632193419604E-3</v>
          </cell>
          <cell r="BB27">
            <v>1.9925618288447492E-3</v>
          </cell>
          <cell r="BC27">
            <v>2.3685297895541381E-3</v>
          </cell>
          <cell r="BD27">
            <v>2.5044005626604351E-3</v>
          </cell>
          <cell r="BE27">
            <v>2.2404335652134663E-3</v>
          </cell>
          <cell r="BF27">
            <v>2.3569649464542505E-3</v>
          </cell>
          <cell r="BG27">
            <v>2.3829938883852312E-3</v>
          </cell>
          <cell r="BH27">
            <v>2.405385603333512E-3</v>
          </cell>
          <cell r="BI27">
            <v>2.3918203079468289E-3</v>
          </cell>
          <cell r="BJ27">
            <v>2.4055164190100679E-3</v>
          </cell>
          <cell r="BL27">
            <v>2.3899332379207086E-3</v>
          </cell>
          <cell r="BN27">
            <v>2.6413162924808107E-3</v>
          </cell>
          <cell r="BO27">
            <v>2.6858000528518998E-3</v>
          </cell>
          <cell r="BP27">
            <v>2.453632193419604E-3</v>
          </cell>
          <cell r="BQ27">
            <v>1.9925618288447492E-3</v>
          </cell>
          <cell r="BR27">
            <v>2.3685297895541381E-3</v>
          </cell>
          <cell r="BS27">
            <v>2.5044005626604351E-3</v>
          </cell>
          <cell r="BT27">
            <v>2.2404335652134663E-3</v>
          </cell>
          <cell r="BU27">
            <v>2.3569649464542505E-3</v>
          </cell>
          <cell r="BV27">
            <v>2.3829938883852312E-3</v>
          </cell>
          <cell r="BW27">
            <v>2.405385603333512E-3</v>
          </cell>
          <cell r="BX27">
            <v>2.3918203079468289E-3</v>
          </cell>
          <cell r="BY27">
            <v>2.4055164190100679E-3</v>
          </cell>
          <cell r="CA27">
            <v>2.3897991240161773E-3</v>
          </cell>
        </row>
        <row r="29">
          <cell r="B29" t="str">
            <v>Travel Expenses</v>
          </cell>
          <cell r="F29">
            <v>17.125</v>
          </cell>
          <cell r="G29">
            <v>17.125</v>
          </cell>
          <cell r="H29">
            <v>17.125</v>
          </cell>
          <cell r="I29">
            <v>17.125</v>
          </cell>
          <cell r="J29">
            <v>17.125</v>
          </cell>
          <cell r="K29">
            <v>17.125</v>
          </cell>
          <cell r="L29">
            <v>17.125</v>
          </cell>
          <cell r="M29">
            <v>17.125</v>
          </cell>
          <cell r="N29">
            <v>17.125</v>
          </cell>
          <cell r="O29">
            <v>17.125</v>
          </cell>
          <cell r="P29">
            <v>17.125</v>
          </cell>
          <cell r="Q29">
            <v>17.125</v>
          </cell>
          <cell r="S29">
            <v>205.5</v>
          </cell>
          <cell r="U29">
            <v>20.47915695220582</v>
          </cell>
          <cell r="V29">
            <v>22.263207228004724</v>
          </cell>
          <cell r="W29">
            <v>20.782828480809336</v>
          </cell>
          <cell r="X29">
            <v>21.342758957570492</v>
          </cell>
          <cell r="Y29">
            <v>21.989961971232514</v>
          </cell>
          <cell r="Z29">
            <v>22.131658764862816</v>
          </cell>
          <cell r="AA29">
            <v>18.957933066795626</v>
          </cell>
          <cell r="AB29">
            <v>22.193177958418019</v>
          </cell>
          <cell r="AC29">
            <v>22.18356419736924</v>
          </cell>
          <cell r="AD29">
            <v>22.188374211047673</v>
          </cell>
          <cell r="AE29">
            <v>20.562598795018403</v>
          </cell>
          <cell r="AF29">
            <v>22.014006814954669</v>
          </cell>
          <cell r="AH29">
            <v>257.08922739828927</v>
          </cell>
          <cell r="AJ29">
            <v>24.275696958316214</v>
          </cell>
          <cell r="AK29">
            <v>26.324849645188152</v>
          </cell>
          <cell r="AL29">
            <v>23.497120753051725</v>
          </cell>
          <cell r="AM29">
            <v>26.356015579831706</v>
          </cell>
          <cell r="AN29">
            <v>26.355327978924993</v>
          </cell>
          <cell r="AO29">
            <v>26.628914812598754</v>
          </cell>
          <cell r="AP29">
            <v>21.755621708819767</v>
          </cell>
          <cell r="AQ29">
            <v>26.694752134242432</v>
          </cell>
          <cell r="AR29">
            <v>26.703248451336375</v>
          </cell>
          <cell r="AS29">
            <v>26.724008125209661</v>
          </cell>
          <cell r="AT29">
            <v>23.557142691362269</v>
          </cell>
          <cell r="AU29">
            <v>26.54048134238306</v>
          </cell>
          <cell r="AW29">
            <v>305.41318018126515</v>
          </cell>
          <cell r="AY29">
            <v>28.609899890675681</v>
          </cell>
          <cell r="AZ29">
            <v>30.885879303285542</v>
          </cell>
          <cell r="BA29">
            <v>26.677402817197358</v>
          </cell>
          <cell r="BB29">
            <v>31.155594097712125</v>
          </cell>
          <cell r="BC29">
            <v>30.99339799866955</v>
          </cell>
          <cell r="BD29">
            <v>31.402797669189738</v>
          </cell>
          <cell r="BE29">
            <v>24.797166319529854</v>
          </cell>
          <cell r="BF29">
            <v>31.466704077010458</v>
          </cell>
          <cell r="BG29">
            <v>31.493259668110714</v>
          </cell>
          <cell r="BH29">
            <v>31.529981218335074</v>
          </cell>
          <cell r="BI29">
            <v>26.813296174795386</v>
          </cell>
          <cell r="BJ29">
            <v>31.336615170459531</v>
          </cell>
          <cell r="BL29">
            <v>357.16199440497104</v>
          </cell>
          <cell r="BN29">
            <v>33.335487996553525</v>
          </cell>
          <cell r="BO29">
            <v>35.794776749598554</v>
          </cell>
          <cell r="BP29">
            <v>30.135543247936869</v>
          </cell>
          <cell r="BQ29">
            <v>36.432829191392486</v>
          </cell>
          <cell r="BR29">
            <v>36.088034223492912</v>
          </cell>
          <cell r="BS29">
            <v>36.645966567999935</v>
          </cell>
          <cell r="BT29">
            <v>28.198988950217437</v>
          </cell>
          <cell r="BU29">
            <v>36.698206762625659</v>
          </cell>
          <cell r="BV29">
            <v>36.744015281763083</v>
          </cell>
          <cell r="BW29">
            <v>36.797704347480305</v>
          </cell>
          <cell r="BX29">
            <v>30.453309621959143</v>
          </cell>
          <cell r="BY29">
            <v>36.592683008562652</v>
          </cell>
          <cell r="CA29">
            <v>413.91754594958252</v>
          </cell>
        </row>
        <row r="30">
          <cell r="B30" t="str">
            <v>% Revenue</v>
          </cell>
          <cell r="F30">
            <v>2.0183986808961305E-3</v>
          </cell>
          <cell r="G30">
            <v>2.0523915667575872E-3</v>
          </cell>
          <cell r="H30">
            <v>1.8749772591418596E-3</v>
          </cell>
          <cell r="I30">
            <v>1.5226439099297843E-3</v>
          </cell>
          <cell r="J30">
            <v>1.8099450703834986E-3</v>
          </cell>
          <cell r="K30">
            <v>1.9137726165167602E-3</v>
          </cell>
          <cell r="L30">
            <v>1.7120585541139347E-3</v>
          </cell>
          <cell r="M30">
            <v>1.8011076342445422E-3</v>
          </cell>
          <cell r="N30">
            <v>1.8209980132226952E-3</v>
          </cell>
          <cell r="O30">
            <v>1.8381089544769753E-3</v>
          </cell>
          <cell r="P30">
            <v>1.8277428448246053E-3</v>
          </cell>
          <cell r="Q30">
            <v>1.8382089191005808E-3</v>
          </cell>
          <cell r="S30">
            <v>1.8260877899897324E-3</v>
          </cell>
          <cell r="U30">
            <v>2.0183986808961305E-3</v>
          </cell>
          <cell r="V30">
            <v>2.0523915667575872E-3</v>
          </cell>
          <cell r="W30">
            <v>1.8749772591418596E-3</v>
          </cell>
          <cell r="X30">
            <v>1.5226439099297843E-3</v>
          </cell>
          <cell r="Y30">
            <v>1.8099450703834986E-3</v>
          </cell>
          <cell r="Z30">
            <v>1.9137726165167602E-3</v>
          </cell>
          <cell r="AA30">
            <v>1.7120585541139347E-3</v>
          </cell>
          <cell r="AB30">
            <v>1.8011076342445422E-3</v>
          </cell>
          <cell r="AC30">
            <v>1.8209980132226952E-3</v>
          </cell>
          <cell r="AD30">
            <v>1.8381089544769753E-3</v>
          </cell>
          <cell r="AE30">
            <v>1.8277428448246053E-3</v>
          </cell>
          <cell r="AF30">
            <v>1.8382089191005808E-3</v>
          </cell>
          <cell r="AH30">
            <v>1.8274306998084184E-3</v>
          </cell>
          <cell r="AJ30">
            <v>2.0183986808961305E-3</v>
          </cell>
          <cell r="AK30">
            <v>2.0523915667575872E-3</v>
          </cell>
          <cell r="AL30">
            <v>1.8749772591418596E-3</v>
          </cell>
          <cell r="AM30">
            <v>1.5226439099297843E-3</v>
          </cell>
          <cell r="AN30">
            <v>1.8099450703834986E-3</v>
          </cell>
          <cell r="AO30">
            <v>1.9137726165167602E-3</v>
          </cell>
          <cell r="AP30">
            <v>1.7120585541139347E-3</v>
          </cell>
          <cell r="AQ30">
            <v>1.8011076342445422E-3</v>
          </cell>
          <cell r="AR30">
            <v>1.8209980132226952E-3</v>
          </cell>
          <cell r="AS30">
            <v>1.8381089544769753E-3</v>
          </cell>
          <cell r="AT30">
            <v>1.8277428448246053E-3</v>
          </cell>
          <cell r="AU30">
            <v>1.8382089191005808E-3</v>
          </cell>
          <cell r="AW30">
            <v>1.8263158642545167E-3</v>
          </cell>
          <cell r="AY30">
            <v>2.0183986808961305E-3</v>
          </cell>
          <cell r="AZ30">
            <v>2.0523915667575872E-3</v>
          </cell>
          <cell r="BA30">
            <v>1.8749772591418596E-3</v>
          </cell>
          <cell r="BB30">
            <v>1.5226439099297843E-3</v>
          </cell>
          <cell r="BC30">
            <v>1.8099450703834986E-3</v>
          </cell>
          <cell r="BD30">
            <v>1.9137726165167602E-3</v>
          </cell>
          <cell r="BE30">
            <v>1.7120585541139347E-3</v>
          </cell>
          <cell r="BF30">
            <v>1.8011076342445422E-3</v>
          </cell>
          <cell r="BG30">
            <v>1.8209980132226952E-3</v>
          </cell>
          <cell r="BH30">
            <v>1.8381089544769753E-3</v>
          </cell>
          <cell r="BI30">
            <v>1.8277428448246053E-3</v>
          </cell>
          <cell r="BJ30">
            <v>1.8382089191005808E-3</v>
          </cell>
          <cell r="BL30">
            <v>1.8263008139469243E-3</v>
          </cell>
          <cell r="BN30">
            <v>2.0183986808961305E-3</v>
          </cell>
          <cell r="BO30">
            <v>2.0523915667575872E-3</v>
          </cell>
          <cell r="BP30">
            <v>1.8749772591418596E-3</v>
          </cell>
          <cell r="BQ30">
            <v>1.5226439099297843E-3</v>
          </cell>
          <cell r="BR30">
            <v>1.8099450703834986E-3</v>
          </cell>
          <cell r="BS30">
            <v>1.9137726165167602E-3</v>
          </cell>
          <cell r="BT30">
            <v>1.7120585541139347E-3</v>
          </cell>
          <cell r="BU30">
            <v>1.8011076342445422E-3</v>
          </cell>
          <cell r="BV30">
            <v>1.8209980132226952E-3</v>
          </cell>
          <cell r="BW30">
            <v>1.8381089544769753E-3</v>
          </cell>
          <cell r="BX30">
            <v>1.8277428448246053E-3</v>
          </cell>
          <cell r="BY30">
            <v>1.8382089191005808E-3</v>
          </cell>
          <cell r="CA30">
            <v>1.8261983289364135E-3</v>
          </cell>
        </row>
        <row r="32">
          <cell r="B32" t="str">
            <v>Corporate Expense</v>
          </cell>
          <cell r="F32">
            <v>14.251866666666666</v>
          </cell>
          <cell r="G32">
            <v>14.251866666666666</v>
          </cell>
          <cell r="H32">
            <v>14.251866666666666</v>
          </cell>
          <cell r="I32">
            <v>14.251866666666666</v>
          </cell>
          <cell r="J32">
            <v>14.251866666666666</v>
          </cell>
          <cell r="K32">
            <v>14.251866666666666</v>
          </cell>
          <cell r="L32">
            <v>14.251866666666666</v>
          </cell>
          <cell r="M32">
            <v>14.251866666666666</v>
          </cell>
          <cell r="N32">
            <v>14.251866666666666</v>
          </cell>
          <cell r="O32">
            <v>14.251866666666666</v>
          </cell>
          <cell r="P32">
            <v>14.251866666666666</v>
          </cell>
          <cell r="Q32">
            <v>14.251866666666666</v>
          </cell>
          <cell r="S32">
            <v>171.0224</v>
          </cell>
          <cell r="U32">
            <v>17.043282588530047</v>
          </cell>
          <cell r="V32">
            <v>18.528015240052142</v>
          </cell>
          <cell r="W32">
            <v>17.296005866551663</v>
          </cell>
          <cell r="X32">
            <v>17.761994450341625</v>
          </cell>
          <cell r="Y32">
            <v>18.300613490165038</v>
          </cell>
          <cell r="Z32">
            <v>18.418537216291359</v>
          </cell>
          <cell r="AA32">
            <v>15.777280837580284</v>
          </cell>
          <cell r="AB32">
            <v>18.469735075794404</v>
          </cell>
          <cell r="AC32">
            <v>18.461734255903458</v>
          </cell>
          <cell r="AD32">
            <v>18.465737273340533</v>
          </cell>
          <cell r="AE32">
            <v>17.112725042146742</v>
          </cell>
          <cell r="AF32">
            <v>18.320624229245272</v>
          </cell>
          <cell r="AH32">
            <v>213.95628556594252</v>
          </cell>
          <cell r="AJ32">
            <v>20.202861097245446</v>
          </cell>
          <cell r="AK32">
            <v>21.908218812453654</v>
          </cell>
          <cell r="AL32">
            <v>19.554909899156755</v>
          </cell>
          <cell r="AM32">
            <v>21.934155907056983</v>
          </cell>
          <cell r="AN32">
            <v>21.933583667848669</v>
          </cell>
          <cell r="AO32">
            <v>22.161269686842768</v>
          </cell>
          <cell r="AP32">
            <v>18.10558947997303</v>
          </cell>
          <cell r="AQ32">
            <v>22.216061203908822</v>
          </cell>
          <cell r="AR32">
            <v>22.223132058120825</v>
          </cell>
          <cell r="AS32">
            <v>22.24040879412582</v>
          </cell>
          <cell r="AT32">
            <v>19.604861704229851</v>
          </cell>
          <cell r="AU32">
            <v>22.087673072163373</v>
          </cell>
          <cell r="AW32">
            <v>254.17272538312599</v>
          </cell>
          <cell r="AY32">
            <v>23.809896559917728</v>
          </cell>
          <cell r="AZ32">
            <v>25.704025326317375</v>
          </cell>
          <cell r="BA32">
            <v>22.201622654811938</v>
          </cell>
          <cell r="BB32">
            <v>25.928488934387165</v>
          </cell>
          <cell r="BC32">
            <v>25.793505157604198</v>
          </cell>
          <cell r="BD32">
            <v>26.134218122137398</v>
          </cell>
          <cell r="BE32">
            <v>20.636841348735583</v>
          </cell>
          <cell r="BF32">
            <v>26.187402682920258</v>
          </cell>
          <cell r="BG32">
            <v>26.209502930722614</v>
          </cell>
          <cell r="BH32">
            <v>26.240063551895805</v>
          </cell>
          <cell r="BI32">
            <v>22.314716611797213</v>
          </cell>
          <cell r="BJ32">
            <v>26.07913933979756</v>
          </cell>
          <cell r="BL32">
            <v>297.23942322104483</v>
          </cell>
          <cell r="BN32">
            <v>27.742652858110826</v>
          </cell>
          <cell r="BO32">
            <v>29.789336385306779</v>
          </cell>
          <cell r="BP32">
            <v>25.079576309323397</v>
          </cell>
          <cell r="BQ32">
            <v>30.320340083221421</v>
          </cell>
          <cell r="BR32">
            <v>30.033392818413109</v>
          </cell>
          <cell r="BS32">
            <v>30.497718505007843</v>
          </cell>
          <cell r="BT32">
            <v>23.467925877565285</v>
          </cell>
          <cell r="BU32">
            <v>30.541194142289395</v>
          </cell>
          <cell r="BV32">
            <v>30.579317173351821</v>
          </cell>
          <cell r="BW32">
            <v>30.623998598523187</v>
          </cell>
          <cell r="BX32">
            <v>25.344029681219201</v>
          </cell>
          <cell r="BY32">
            <v>30.45337455262095</v>
          </cell>
          <cell r="CA32">
            <v>344.47285698495318</v>
          </cell>
        </row>
        <row r="33">
          <cell r="B33" t="str">
            <v>% Revenue</v>
          </cell>
          <cell r="F33">
            <v>1.6797634382661334E-3</v>
          </cell>
          <cell r="G33">
            <v>1.7080531945822032E-3</v>
          </cell>
          <cell r="H33">
            <v>1.5604044321355852E-3</v>
          </cell>
          <cell r="I33">
            <v>1.2671835319784698E-3</v>
          </cell>
          <cell r="J33">
            <v>1.506282967421678E-3</v>
          </cell>
          <cell r="K33">
            <v>1.5926909291045059E-3</v>
          </cell>
          <cell r="L33">
            <v>1.4248192840150607E-3</v>
          </cell>
          <cell r="M33">
            <v>1.4989282251426949E-3</v>
          </cell>
          <cell r="N33">
            <v>1.51548151151619E-3</v>
          </cell>
          <cell r="O33">
            <v>1.529721678132083E-3</v>
          </cell>
          <cell r="P33">
            <v>1.5210947343295941E-3</v>
          </cell>
          <cell r="Q33">
            <v>1.5298048712700106E-3</v>
          </cell>
          <cell r="S33">
            <v>1.5197173550109003E-3</v>
          </cell>
          <cell r="U33">
            <v>1.6797634382661334E-3</v>
          </cell>
          <cell r="V33">
            <v>1.7080531945822032E-3</v>
          </cell>
          <cell r="W33">
            <v>1.5604044321355852E-3</v>
          </cell>
          <cell r="X33">
            <v>1.2671835319784698E-3</v>
          </cell>
          <cell r="Y33">
            <v>1.506282967421678E-3</v>
          </cell>
          <cell r="Z33">
            <v>1.5926909291045059E-3</v>
          </cell>
          <cell r="AA33">
            <v>1.4248192840150607E-3</v>
          </cell>
          <cell r="AB33">
            <v>1.4989282251426949E-3</v>
          </cell>
          <cell r="AC33">
            <v>1.51548151151619E-3</v>
          </cell>
          <cell r="AD33">
            <v>1.529721678132083E-3</v>
          </cell>
          <cell r="AE33">
            <v>1.5210947343295941E-3</v>
          </cell>
          <cell r="AF33">
            <v>1.5298048712700106E-3</v>
          </cell>
          <cell r="AH33">
            <v>1.5208349591966678E-3</v>
          </cell>
          <cell r="AJ33">
            <v>1.6797634382661334E-3</v>
          </cell>
          <cell r="AK33">
            <v>1.7080531945822032E-3</v>
          </cell>
          <cell r="AL33">
            <v>1.5604044321355852E-3</v>
          </cell>
          <cell r="AM33">
            <v>1.2671835319784698E-3</v>
          </cell>
          <cell r="AN33">
            <v>1.506282967421678E-3</v>
          </cell>
          <cell r="AO33">
            <v>1.5926909291045059E-3</v>
          </cell>
          <cell r="AP33">
            <v>1.4248192840150607E-3</v>
          </cell>
          <cell r="AQ33">
            <v>1.4989282251426949E-3</v>
          </cell>
          <cell r="AR33">
            <v>1.51548151151619E-3</v>
          </cell>
          <cell r="AS33">
            <v>1.529721678132083E-3</v>
          </cell>
          <cell r="AT33">
            <v>1.5210947343295941E-3</v>
          </cell>
          <cell r="AU33">
            <v>1.5298048712700106E-3</v>
          </cell>
          <cell r="AW33">
            <v>1.5199071642962609E-3</v>
          </cell>
          <cell r="AY33">
            <v>1.6797634382661334E-3</v>
          </cell>
          <cell r="AZ33">
            <v>1.7080531945822032E-3</v>
          </cell>
          <cell r="BA33">
            <v>1.5604044321355852E-3</v>
          </cell>
          <cell r="BB33">
            <v>1.2671835319784698E-3</v>
          </cell>
          <cell r="BC33">
            <v>1.506282967421678E-3</v>
          </cell>
          <cell r="BD33">
            <v>1.5926909291045059E-3</v>
          </cell>
          <cell r="BE33">
            <v>1.4248192840150607E-3</v>
          </cell>
          <cell r="BF33">
            <v>1.4989282251426949E-3</v>
          </cell>
          <cell r="BG33">
            <v>1.51548151151619E-3</v>
          </cell>
          <cell r="BH33">
            <v>1.529721678132083E-3</v>
          </cell>
          <cell r="BI33">
            <v>1.5210947343295941E-3</v>
          </cell>
          <cell r="BJ33">
            <v>1.5298048712700106E-3</v>
          </cell>
          <cell r="BL33">
            <v>1.5198946390421236E-3</v>
          </cell>
          <cell r="BN33">
            <v>1.6797634382661334E-3</v>
          </cell>
          <cell r="BO33">
            <v>1.7080531945822032E-3</v>
          </cell>
          <cell r="BP33">
            <v>1.5604044321355852E-3</v>
          </cell>
          <cell r="BQ33">
            <v>1.2671835319784698E-3</v>
          </cell>
          <cell r="BR33">
            <v>1.506282967421678E-3</v>
          </cell>
          <cell r="BS33">
            <v>1.5926909291045059E-3</v>
          </cell>
          <cell r="BT33">
            <v>1.4248192840150607E-3</v>
          </cell>
          <cell r="BU33">
            <v>1.4989282251426949E-3</v>
          </cell>
          <cell r="BV33">
            <v>1.51548151151619E-3</v>
          </cell>
          <cell r="BW33">
            <v>1.529721678132083E-3</v>
          </cell>
          <cell r="BX33">
            <v>1.5210947343295941E-3</v>
          </cell>
          <cell r="BY33">
            <v>1.5298048712700106E-3</v>
          </cell>
          <cell r="CA33">
            <v>1.5198093483732111E-3</v>
          </cell>
        </row>
        <row r="35">
          <cell r="B35" t="str">
            <v>Bonus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S35">
            <v>0</v>
          </cell>
          <cell r="U35">
            <v>0</v>
          </cell>
          <cell r="V35">
            <v>1758.5429328814059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H35">
            <v>1758.5429328814059</v>
          </cell>
          <cell r="AJ35">
            <v>0</v>
          </cell>
          <cell r="AK35">
            <v>2090.3638997978842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W35">
            <v>2090.3638997978842</v>
          </cell>
          <cell r="AY35">
            <v>0</v>
          </cell>
          <cell r="AZ35">
            <v>2444.5726005091105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I35">
            <v>0</v>
          </cell>
          <cell r="BJ35">
            <v>0</v>
          </cell>
          <cell r="BL35">
            <v>2444.5726005091105</v>
          </cell>
          <cell r="BN35">
            <v>0</v>
          </cell>
          <cell r="BO35">
            <v>2833.1913584561898</v>
          </cell>
          <cell r="BP35">
            <v>0</v>
          </cell>
          <cell r="BQ35">
            <v>0</v>
          </cell>
          <cell r="BR35">
            <v>0</v>
          </cell>
          <cell r="BS35">
            <v>0</v>
          </cell>
          <cell r="BT35">
            <v>0</v>
          </cell>
          <cell r="BU35">
            <v>0</v>
          </cell>
          <cell r="BV35">
            <v>0</v>
          </cell>
          <cell r="BW35">
            <v>0</v>
          </cell>
          <cell r="BX35">
            <v>0</v>
          </cell>
          <cell r="BY35">
            <v>0</v>
          </cell>
          <cell r="CA35">
            <v>2833.1913584561898</v>
          </cell>
        </row>
        <row r="36">
          <cell r="B36" t="str">
            <v>% Revenue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S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H36">
            <v>1.2500000000000001E-2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W36">
            <v>1.2500000000000001E-2</v>
          </cell>
          <cell r="AY36">
            <v>0</v>
          </cell>
          <cell r="AZ36">
            <v>0</v>
          </cell>
          <cell r="BA36">
            <v>0</v>
          </cell>
          <cell r="BB36">
            <v>0</v>
          </cell>
          <cell r="BC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  <cell r="BH36">
            <v>0</v>
          </cell>
          <cell r="BI36">
            <v>0</v>
          </cell>
          <cell r="BJ36">
            <v>0</v>
          </cell>
          <cell r="BL36">
            <v>1.2500000000000001E-2</v>
          </cell>
          <cell r="BN36">
            <v>0</v>
          </cell>
          <cell r="BO36">
            <v>0</v>
          </cell>
          <cell r="BP36">
            <v>0</v>
          </cell>
          <cell r="BQ36">
            <v>0</v>
          </cell>
          <cell r="BR36">
            <v>0</v>
          </cell>
          <cell r="BS36">
            <v>0</v>
          </cell>
          <cell r="BT36">
            <v>0</v>
          </cell>
          <cell r="BU36">
            <v>0</v>
          </cell>
          <cell r="BV36">
            <v>0</v>
          </cell>
          <cell r="BW36">
            <v>0</v>
          </cell>
          <cell r="BX36">
            <v>0</v>
          </cell>
          <cell r="BY36">
            <v>0</v>
          </cell>
          <cell r="CA36">
            <v>1.2500000000000001E-2</v>
          </cell>
        </row>
        <row r="38">
          <cell r="B38" t="str">
            <v>Business Development</v>
          </cell>
          <cell r="F38">
            <v>2.75</v>
          </cell>
          <cell r="G38">
            <v>2.75</v>
          </cell>
          <cell r="H38">
            <v>2.75</v>
          </cell>
          <cell r="I38">
            <v>2.75</v>
          </cell>
          <cell r="J38">
            <v>2.75</v>
          </cell>
          <cell r="K38">
            <v>2.75</v>
          </cell>
          <cell r="L38">
            <v>2.75</v>
          </cell>
          <cell r="M38">
            <v>2.75</v>
          </cell>
          <cell r="N38">
            <v>2.75</v>
          </cell>
          <cell r="O38">
            <v>2.75</v>
          </cell>
          <cell r="P38">
            <v>2.75</v>
          </cell>
          <cell r="Q38">
            <v>2.75</v>
          </cell>
          <cell r="S38">
            <v>33</v>
          </cell>
          <cell r="U38">
            <v>3.2886237441498394</v>
          </cell>
          <cell r="V38">
            <v>3.5751135694606124</v>
          </cell>
          <cell r="W38">
            <v>3.3373885151664626</v>
          </cell>
          <cell r="X38">
            <v>3.427304358150006</v>
          </cell>
          <cell r="Y38">
            <v>3.5312347691030315</v>
          </cell>
          <cell r="Z38">
            <v>3.5539889987370943</v>
          </cell>
          <cell r="AA38">
            <v>3.0443396165657211</v>
          </cell>
          <cell r="AB38">
            <v>3.5638679933226016</v>
          </cell>
          <cell r="AC38">
            <v>3.5623241776797316</v>
          </cell>
          <cell r="AD38">
            <v>3.5630965886353931</v>
          </cell>
          <cell r="AE38">
            <v>3.3020231641635394</v>
          </cell>
          <cell r="AF38">
            <v>3.5350959848832311</v>
          </cell>
          <cell r="AH38">
            <v>41.284401480017266</v>
          </cell>
          <cell r="AJ38">
            <v>3.8982871027953045</v>
          </cell>
          <cell r="AK38">
            <v>4.2273481182053967</v>
          </cell>
          <cell r="AL38">
            <v>3.7732602669134154</v>
          </cell>
          <cell r="AM38">
            <v>4.2323528668342885</v>
          </cell>
          <cell r="AN38">
            <v>4.2322424491704362</v>
          </cell>
          <cell r="AO38">
            <v>4.2761761012932302</v>
          </cell>
          <cell r="AP38">
            <v>3.4936034860878458</v>
          </cell>
          <cell r="AQ38">
            <v>4.2867485179075437</v>
          </cell>
          <cell r="AR38">
            <v>4.288112889995622</v>
          </cell>
          <cell r="AS38">
            <v>4.2914465602526466</v>
          </cell>
          <cell r="AT38">
            <v>3.7828988263501451</v>
          </cell>
          <cell r="AU38">
            <v>4.261975106076112</v>
          </cell>
          <cell r="AW38">
            <v>49.044452291881989</v>
          </cell>
          <cell r="AY38">
            <v>4.5942904933931752</v>
          </cell>
          <cell r="AZ38">
            <v>4.9597762384838093</v>
          </cell>
          <cell r="BA38">
            <v>4.2839624961922764</v>
          </cell>
          <cell r="BB38">
            <v>5.0030881032822396</v>
          </cell>
          <cell r="BC38">
            <v>4.9770420143848906</v>
          </cell>
          <cell r="BD38">
            <v>5.0427850271691552</v>
          </cell>
          <cell r="BE38">
            <v>3.98202670824567</v>
          </cell>
          <cell r="BF38">
            <v>5.0530473700308765</v>
          </cell>
          <cell r="BG38">
            <v>5.0573117715214284</v>
          </cell>
          <cell r="BH38">
            <v>5.063208662798333</v>
          </cell>
          <cell r="BI38">
            <v>4.3057847871934198</v>
          </cell>
          <cell r="BJ38">
            <v>5.0321571806577348</v>
          </cell>
          <cell r="BL38">
            <v>57.354480853353003</v>
          </cell>
          <cell r="BN38">
            <v>5.3531440578407112</v>
          </cell>
          <cell r="BO38">
            <v>5.7480663393515918</v>
          </cell>
          <cell r="BP38">
            <v>4.8392843171869426</v>
          </cell>
          <cell r="BQ38">
            <v>5.8505273154060928</v>
          </cell>
          <cell r="BR38">
            <v>5.7951587804149201</v>
          </cell>
          <cell r="BS38">
            <v>5.8847537554452449</v>
          </cell>
          <cell r="BT38">
            <v>4.528304794925428</v>
          </cell>
          <cell r="BU38">
            <v>5.8931426918085004</v>
          </cell>
          <cell r="BV38">
            <v>5.9004988043707138</v>
          </cell>
          <cell r="BW38">
            <v>5.9091204061647211</v>
          </cell>
          <cell r="BX38">
            <v>4.8903124940372349</v>
          </cell>
          <cell r="BY38">
            <v>5.8761972714480164</v>
          </cell>
          <cell r="CA38">
            <v>66.468511028400115</v>
          </cell>
        </row>
        <row r="39">
          <cell r="B39" t="str">
            <v>% Revenue</v>
          </cell>
          <cell r="F39">
            <v>3.2412241591032754E-4</v>
          </cell>
          <cell r="G39">
            <v>3.2958112750851765E-4</v>
          </cell>
          <cell r="H39">
            <v>3.010912386943132E-4</v>
          </cell>
          <cell r="I39">
            <v>2.445121607186515E-4</v>
          </cell>
          <cell r="J39">
            <v>2.9064811349224063E-4</v>
          </cell>
          <cell r="K39">
            <v>3.0732115009758193E-4</v>
          </cell>
          <cell r="L39">
            <v>2.7492911087960995E-4</v>
          </cell>
          <cell r="M39">
            <v>2.8922896316335717E-4</v>
          </cell>
          <cell r="N39">
            <v>2.9242303861970286E-4</v>
          </cell>
          <cell r="O39">
            <v>2.9517078101090117E-4</v>
          </cell>
          <cell r="P39">
            <v>2.9350615026380522E-4</v>
          </cell>
          <cell r="Q39">
            <v>2.9518683372418086E-4</v>
          </cell>
          <cell r="S39">
            <v>2.9324037503484753E-4</v>
          </cell>
          <cell r="U39">
            <v>3.2412241591032754E-4</v>
          </cell>
          <cell r="V39">
            <v>3.2958112750851765E-4</v>
          </cell>
          <cell r="W39">
            <v>3.010912386943132E-4</v>
          </cell>
          <cell r="X39">
            <v>2.445121607186515E-4</v>
          </cell>
          <cell r="Y39">
            <v>2.9064811349224063E-4</v>
          </cell>
          <cell r="Z39">
            <v>3.0732115009758193E-4</v>
          </cell>
          <cell r="AA39">
            <v>2.7492911087960995E-4</v>
          </cell>
          <cell r="AB39">
            <v>2.8922896316335717E-4</v>
          </cell>
          <cell r="AC39">
            <v>2.9242303861970286E-4</v>
          </cell>
          <cell r="AD39">
            <v>2.9517078101090117E-4</v>
          </cell>
          <cell r="AE39">
            <v>2.9350615026380522E-4</v>
          </cell>
          <cell r="AF39">
            <v>2.9518683372418086E-4</v>
          </cell>
          <cell r="AH39">
            <v>2.9345602478675337E-4</v>
          </cell>
          <cell r="AJ39">
            <v>3.2412241591032754E-4</v>
          </cell>
          <cell r="AK39">
            <v>3.2958112750851765E-4</v>
          </cell>
          <cell r="AL39">
            <v>3.010912386943132E-4</v>
          </cell>
          <cell r="AM39">
            <v>2.445121607186515E-4</v>
          </cell>
          <cell r="AN39">
            <v>2.9064811349224063E-4</v>
          </cell>
          <cell r="AO39">
            <v>3.0732115009758193E-4</v>
          </cell>
          <cell r="AP39">
            <v>2.7492911087960995E-4</v>
          </cell>
          <cell r="AQ39">
            <v>2.8922896316335717E-4</v>
          </cell>
          <cell r="AR39">
            <v>2.9242303861970286E-4</v>
          </cell>
          <cell r="AS39">
            <v>2.9517078101090117E-4</v>
          </cell>
          <cell r="AT39">
            <v>2.9350615026380522E-4</v>
          </cell>
          <cell r="AU39">
            <v>2.9518683372418086E-4</v>
          </cell>
          <cell r="AW39">
            <v>2.9327700009926542E-4</v>
          </cell>
          <cell r="AY39">
            <v>3.2412241591032754E-4</v>
          </cell>
          <cell r="AZ39">
            <v>3.2958112750851765E-4</v>
          </cell>
          <cell r="BA39">
            <v>3.010912386943132E-4</v>
          </cell>
          <cell r="BB39">
            <v>2.445121607186515E-4</v>
          </cell>
          <cell r="BC39">
            <v>2.9064811349224063E-4</v>
          </cell>
          <cell r="BD39">
            <v>3.0732115009758193E-4</v>
          </cell>
          <cell r="BE39">
            <v>2.7492911087960995E-4</v>
          </cell>
          <cell r="BF39">
            <v>2.8922896316335717E-4</v>
          </cell>
          <cell r="BG39">
            <v>2.9242303861970286E-4</v>
          </cell>
          <cell r="BH39">
            <v>2.9517078101090117E-4</v>
          </cell>
          <cell r="BI39">
            <v>2.9350615026380522E-4</v>
          </cell>
          <cell r="BJ39">
            <v>2.9518683372418086E-4</v>
          </cell>
          <cell r="BL39">
            <v>2.9327458326154984E-4</v>
          </cell>
          <cell r="BN39">
            <v>3.2412241591032754E-4</v>
          </cell>
          <cell r="BO39">
            <v>3.2958112750851765E-4</v>
          </cell>
          <cell r="BP39">
            <v>3.010912386943132E-4</v>
          </cell>
          <cell r="BQ39">
            <v>2.445121607186515E-4</v>
          </cell>
          <cell r="BR39">
            <v>2.9064811349224063E-4</v>
          </cell>
          <cell r="BS39">
            <v>3.0732115009758193E-4</v>
          </cell>
          <cell r="BT39">
            <v>2.7492911087960995E-4</v>
          </cell>
          <cell r="BU39">
            <v>2.8922896316335717E-4</v>
          </cell>
          <cell r="BV39">
            <v>2.9242303861970286E-4</v>
          </cell>
          <cell r="BW39">
            <v>2.9517078101090117E-4</v>
          </cell>
          <cell r="BX39">
            <v>2.9350615026380522E-4</v>
          </cell>
          <cell r="BY39">
            <v>2.9518683372418086E-4</v>
          </cell>
          <cell r="CA39">
            <v>2.9325812581460658E-4</v>
          </cell>
        </row>
        <row r="41">
          <cell r="B41" t="str">
            <v>Product Development</v>
          </cell>
          <cell r="F41">
            <v>21.303942524213333</v>
          </cell>
          <cell r="G41">
            <v>21.303942524213333</v>
          </cell>
          <cell r="H41">
            <v>21.303942524213333</v>
          </cell>
          <cell r="I41">
            <v>21.303942524213333</v>
          </cell>
          <cell r="J41">
            <v>21.303942524213333</v>
          </cell>
          <cell r="K41">
            <v>21.303942524213333</v>
          </cell>
          <cell r="L41">
            <v>21.303942524213333</v>
          </cell>
          <cell r="M41">
            <v>21.303942524213333</v>
          </cell>
          <cell r="N41">
            <v>21.303942524213333</v>
          </cell>
          <cell r="O41">
            <v>21.303942524213333</v>
          </cell>
          <cell r="P41">
            <v>21.303942524213333</v>
          </cell>
          <cell r="Q41">
            <v>21.303942524213333</v>
          </cell>
          <cell r="S41">
            <v>255.64731029056</v>
          </cell>
          <cell r="U41">
            <v>25.476600446956887</v>
          </cell>
          <cell r="V41">
            <v>27.696005091390568</v>
          </cell>
          <cell r="W41">
            <v>25.854375675663999</v>
          </cell>
          <cell r="X41">
            <v>26.550943657823126</v>
          </cell>
          <cell r="Y41">
            <v>27.356080931081717</v>
          </cell>
          <cell r="Z41">
            <v>27.532355403920565</v>
          </cell>
          <cell r="AA41">
            <v>23.584158623818826</v>
          </cell>
          <cell r="AB41">
            <v>27.608886870410259</v>
          </cell>
          <cell r="AC41">
            <v>27.596927103238013</v>
          </cell>
          <cell r="AD41">
            <v>27.602910884548731</v>
          </cell>
          <cell r="AE41">
            <v>25.580404255622216</v>
          </cell>
          <cell r="AF41">
            <v>27.385993338010799</v>
          </cell>
          <cell r="AH41">
            <v>319.82564228248572</v>
          </cell>
          <cell r="AJ41">
            <v>30.199594320303017</v>
          </cell>
          <cell r="AK41">
            <v>32.74879321457788</v>
          </cell>
          <cell r="AL41">
            <v>29.231025401898645</v>
          </cell>
          <cell r="AM41">
            <v>32.787564442628081</v>
          </cell>
          <cell r="AN41">
            <v>32.786709049331947</v>
          </cell>
          <cell r="AO41">
            <v>33.127058140132959</v>
          </cell>
          <cell r="AP41">
            <v>27.064555589093381</v>
          </cell>
          <cell r="AQ41">
            <v>33.208961469548726</v>
          </cell>
          <cell r="AR41">
            <v>33.21953110756548</v>
          </cell>
          <cell r="AS41">
            <v>33.245356678311047</v>
          </cell>
          <cell r="AT41">
            <v>29.305694244173665</v>
          </cell>
          <cell r="AU41">
            <v>33.017044617990372</v>
          </cell>
          <cell r="AW41">
            <v>379.94188827555524</v>
          </cell>
          <cell r="AY41">
            <v>35.591454767559249</v>
          </cell>
          <cell r="AZ41">
            <v>38.422831970042935</v>
          </cell>
          <cell r="BA41">
            <v>33.187378470823901</v>
          </cell>
          <cell r="BB41">
            <v>38.75836414396376</v>
          </cell>
          <cell r="BC41">
            <v>38.556588005472967</v>
          </cell>
          <cell r="BD41">
            <v>39.065891774827364</v>
          </cell>
          <cell r="BE41">
            <v>30.848315680853879</v>
          </cell>
          <cell r="BF41">
            <v>39.145392997550957</v>
          </cell>
          <cell r="BG41">
            <v>39.178428839098196</v>
          </cell>
          <cell r="BH41">
            <v>39.224111396492631</v>
          </cell>
          <cell r="BI41">
            <v>33.356433319273009</v>
          </cell>
          <cell r="BJ41">
            <v>38.98355903619629</v>
          </cell>
          <cell r="BL41">
            <v>444.31875040215516</v>
          </cell>
          <cell r="BN41">
            <v>41.470208484390056</v>
          </cell>
          <cell r="BO41">
            <v>44.529627243240604</v>
          </cell>
          <cell r="BP41">
            <v>37.489394527882759</v>
          </cell>
          <cell r="BQ41">
            <v>45.323380968636918</v>
          </cell>
          <cell r="BR41">
            <v>44.894447118781706</v>
          </cell>
          <cell r="BS41">
            <v>45.588529372783292</v>
          </cell>
          <cell r="BT41">
            <v>35.08027093934944</v>
          </cell>
          <cell r="BU41">
            <v>45.653517524827684</v>
          </cell>
          <cell r="BV41">
            <v>45.710504506364799</v>
          </cell>
          <cell r="BW41">
            <v>45.777295091487034</v>
          </cell>
          <cell r="BX41">
            <v>37.884704108513318</v>
          </cell>
          <cell r="BY41">
            <v>45.52224324795192</v>
          </cell>
          <cell r="CA41">
            <v>514.92412313420948</v>
          </cell>
        </row>
        <row r="42">
          <cell r="B42" t="str">
            <v>% Revenue</v>
          </cell>
          <cell r="F42">
            <v>2.5109401161319228E-3</v>
          </cell>
          <cell r="G42">
            <v>2.5532281445479585E-3</v>
          </cell>
          <cell r="H42">
            <v>2.332520161341035E-3</v>
          </cell>
          <cell r="I42">
            <v>1.8942083703350418E-3</v>
          </cell>
          <cell r="J42">
            <v>2.2516184380399012E-3</v>
          </cell>
          <cell r="K42">
            <v>2.3807825884196452E-3</v>
          </cell>
          <cell r="L42">
            <v>2.12984508233174E-3</v>
          </cell>
          <cell r="M42">
            <v>2.2406244391163549E-3</v>
          </cell>
          <cell r="N42">
            <v>2.2653685845490787E-3</v>
          </cell>
          <cell r="O42">
            <v>2.2866550376303267E-3</v>
          </cell>
          <cell r="P42">
            <v>2.2737593293539016E-3</v>
          </cell>
          <cell r="Q42">
            <v>2.2867793962052609E-3</v>
          </cell>
          <cell r="S42">
            <v>2.2717003983713287E-3</v>
          </cell>
          <cell r="U42">
            <v>2.5109401161319228E-3</v>
          </cell>
          <cell r="V42">
            <v>2.5532281445479585E-3</v>
          </cell>
          <cell r="W42">
            <v>2.332520161341035E-3</v>
          </cell>
          <cell r="X42">
            <v>1.8942083703350418E-3</v>
          </cell>
          <cell r="Y42">
            <v>2.2516184380399012E-3</v>
          </cell>
          <cell r="Z42">
            <v>2.3807825884196452E-3</v>
          </cell>
          <cell r="AA42">
            <v>2.12984508233174E-3</v>
          </cell>
          <cell r="AB42">
            <v>2.2406244391163549E-3</v>
          </cell>
          <cell r="AC42">
            <v>2.2653685845490787E-3</v>
          </cell>
          <cell r="AD42">
            <v>2.2866550376303267E-3</v>
          </cell>
          <cell r="AE42">
            <v>2.2737593293539016E-3</v>
          </cell>
          <cell r="AF42">
            <v>2.2867793962052609E-3</v>
          </cell>
          <cell r="AH42">
            <v>2.2733710128876794E-3</v>
          </cell>
          <cell r="AJ42">
            <v>2.5109401161319228E-3</v>
          </cell>
          <cell r="AK42">
            <v>2.5532281445479585E-3</v>
          </cell>
          <cell r="AL42">
            <v>2.332520161341035E-3</v>
          </cell>
          <cell r="AM42">
            <v>1.8942083703350418E-3</v>
          </cell>
          <cell r="AN42">
            <v>2.2516184380399012E-3</v>
          </cell>
          <cell r="AO42">
            <v>2.3807825884196452E-3</v>
          </cell>
          <cell r="AP42">
            <v>2.12984508233174E-3</v>
          </cell>
          <cell r="AQ42">
            <v>2.2406244391163549E-3</v>
          </cell>
          <cell r="AR42">
            <v>2.2653685845490787E-3</v>
          </cell>
          <cell r="AS42">
            <v>2.2866550376303267E-3</v>
          </cell>
          <cell r="AT42">
            <v>2.2737593293539016E-3</v>
          </cell>
          <cell r="AU42">
            <v>2.2867793962052609E-3</v>
          </cell>
          <cell r="AW42">
            <v>2.271984128650349E-3</v>
          </cell>
          <cell r="AY42">
            <v>2.5109401161319228E-3</v>
          </cell>
          <cell r="AZ42">
            <v>2.5532281445479585E-3</v>
          </cell>
          <cell r="BA42">
            <v>2.332520161341035E-3</v>
          </cell>
          <cell r="BB42">
            <v>1.8942083703350418E-3</v>
          </cell>
          <cell r="BC42">
            <v>2.2516184380399012E-3</v>
          </cell>
          <cell r="BD42">
            <v>2.3807825884196452E-3</v>
          </cell>
          <cell r="BE42">
            <v>2.12984508233174E-3</v>
          </cell>
          <cell r="BF42">
            <v>2.2406244391163549E-3</v>
          </cell>
          <cell r="BG42">
            <v>2.2653685845490787E-3</v>
          </cell>
          <cell r="BH42">
            <v>2.2866550376303267E-3</v>
          </cell>
          <cell r="BI42">
            <v>2.2737593293539016E-3</v>
          </cell>
          <cell r="BJ42">
            <v>2.2867793962052609E-3</v>
          </cell>
          <cell r="BL42">
            <v>2.2719654056787913E-3</v>
          </cell>
          <cell r="BN42">
            <v>2.5109401161319228E-3</v>
          </cell>
          <cell r="BO42">
            <v>2.5532281445479585E-3</v>
          </cell>
          <cell r="BP42">
            <v>2.332520161341035E-3</v>
          </cell>
          <cell r="BQ42">
            <v>1.8942083703350418E-3</v>
          </cell>
          <cell r="BR42">
            <v>2.2516184380399012E-3</v>
          </cell>
          <cell r="BS42">
            <v>2.3807825884196452E-3</v>
          </cell>
          <cell r="BT42">
            <v>2.12984508233174E-3</v>
          </cell>
          <cell r="BU42">
            <v>2.2406244391163549E-3</v>
          </cell>
          <cell r="BV42">
            <v>2.2653685845490787E-3</v>
          </cell>
          <cell r="BW42">
            <v>2.2866550376303267E-3</v>
          </cell>
          <cell r="BX42">
            <v>2.2737593293539016E-3</v>
          </cell>
          <cell r="BY42">
            <v>2.2867793962052609E-3</v>
          </cell>
          <cell r="CA42">
            <v>2.2718379116774185E-3</v>
          </cell>
        </row>
        <row r="44">
          <cell r="B44" t="str">
            <v>Cost Savings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S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H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  <cell r="AP44">
            <v>0</v>
          </cell>
          <cell r="AQ44">
            <v>0</v>
          </cell>
          <cell r="AR44">
            <v>0</v>
          </cell>
          <cell r="AS44">
            <v>0</v>
          </cell>
          <cell r="AT44">
            <v>0</v>
          </cell>
          <cell r="AU44">
            <v>0</v>
          </cell>
          <cell r="AW44">
            <v>0</v>
          </cell>
          <cell r="AY44">
            <v>0</v>
          </cell>
          <cell r="AZ44">
            <v>0</v>
          </cell>
          <cell r="BA44">
            <v>0</v>
          </cell>
          <cell r="BB44">
            <v>0</v>
          </cell>
          <cell r="BC44">
            <v>0</v>
          </cell>
          <cell r="BD44">
            <v>0</v>
          </cell>
          <cell r="BE44">
            <v>0</v>
          </cell>
          <cell r="BF44">
            <v>0</v>
          </cell>
          <cell r="BG44">
            <v>0</v>
          </cell>
          <cell r="BH44">
            <v>0</v>
          </cell>
          <cell r="BI44">
            <v>0</v>
          </cell>
          <cell r="BJ44">
            <v>0</v>
          </cell>
          <cell r="BL44">
            <v>0</v>
          </cell>
          <cell r="BN44">
            <v>0</v>
          </cell>
          <cell r="BO44">
            <v>0</v>
          </cell>
          <cell r="BP44">
            <v>0</v>
          </cell>
          <cell r="BQ44">
            <v>0</v>
          </cell>
          <cell r="BR44">
            <v>0</v>
          </cell>
          <cell r="BS44">
            <v>0</v>
          </cell>
          <cell r="BT44">
            <v>0</v>
          </cell>
          <cell r="BU44">
            <v>0</v>
          </cell>
          <cell r="BV44">
            <v>0</v>
          </cell>
          <cell r="BW44">
            <v>0</v>
          </cell>
          <cell r="BX44">
            <v>0</v>
          </cell>
          <cell r="BY44">
            <v>0</v>
          </cell>
          <cell r="CA44">
            <v>0</v>
          </cell>
        </row>
        <row r="46">
          <cell r="B46" t="str">
            <v>Total Corporate Overhead</v>
          </cell>
          <cell r="F46">
            <v>404.39590894039139</v>
          </cell>
          <cell r="G46">
            <v>404.39590894039139</v>
          </cell>
          <cell r="H46">
            <v>404.39590894039139</v>
          </cell>
          <cell r="I46">
            <v>404.39590894039139</v>
          </cell>
          <cell r="J46">
            <v>404.39590894039139</v>
          </cell>
          <cell r="K46">
            <v>404.39590894039139</v>
          </cell>
          <cell r="L46">
            <v>404.39590894039139</v>
          </cell>
          <cell r="M46">
            <v>404.39590894039139</v>
          </cell>
          <cell r="N46">
            <v>404.39590894039139</v>
          </cell>
          <cell r="O46">
            <v>404.39590894039139</v>
          </cell>
          <cell r="P46">
            <v>404.39590894039139</v>
          </cell>
          <cell r="Q46">
            <v>404.39590894039139</v>
          </cell>
          <cell r="S46">
            <v>4852.750907284697</v>
          </cell>
          <cell r="U46">
            <v>426.2671193663088</v>
          </cell>
          <cell r="V46">
            <v>2192.9750214739943</v>
          </cell>
          <cell r="W46">
            <v>427.65691690709542</v>
          </cell>
          <cell r="X46">
            <v>430.21952132112392</v>
          </cell>
          <cell r="Y46">
            <v>433.18154137257102</v>
          </cell>
          <cell r="Z46">
            <v>433.8300376482357</v>
          </cell>
          <cell r="AA46">
            <v>419.30501388130824</v>
          </cell>
          <cell r="AB46">
            <v>434.1115893113348</v>
          </cell>
          <cell r="AC46">
            <v>434.06759051591024</v>
          </cell>
          <cell r="AD46">
            <v>434.08960425296425</v>
          </cell>
          <cell r="AE46">
            <v>426.64900326722278</v>
          </cell>
          <cell r="AF46">
            <v>433.29158614636765</v>
          </cell>
          <cell r="AH46">
            <v>6925.6445454644372</v>
          </cell>
          <cell r="AJ46">
            <v>450.29336941608847</v>
          </cell>
          <cell r="AK46">
            <v>2550.0355187258965</v>
          </cell>
          <cell r="AL46">
            <v>446.73010057634042</v>
          </cell>
          <cell r="AM46">
            <v>459.81425442473835</v>
          </cell>
          <cell r="AN46">
            <v>459.81110751777078</v>
          </cell>
          <cell r="AO46">
            <v>461.06321801485944</v>
          </cell>
          <cell r="AP46">
            <v>438.75987333743461</v>
          </cell>
          <cell r="AQ46">
            <v>461.36453222805926</v>
          </cell>
          <cell r="AR46">
            <v>461.40341687640677</v>
          </cell>
          <cell r="AS46">
            <v>461.49842658584282</v>
          </cell>
          <cell r="AT46">
            <v>447.00479982997427</v>
          </cell>
          <cell r="AU46">
            <v>460.65848919489338</v>
          </cell>
          <cell r="AW46">
            <v>7558.4371067283055</v>
          </cell>
          <cell r="AY46">
            <v>476.91332964541647</v>
          </cell>
          <cell r="AZ46">
            <v>2931.9022856326733</v>
          </cell>
          <cell r="BA46">
            <v>468.06897175434699</v>
          </cell>
          <cell r="BB46">
            <v>488.56407466192906</v>
          </cell>
          <cell r="BC46">
            <v>487.82176029149321</v>
          </cell>
          <cell r="BD46">
            <v>489.69543826816891</v>
          </cell>
          <cell r="BE46">
            <v>459.46379209666679</v>
          </cell>
          <cell r="BF46">
            <v>489.98791536945714</v>
          </cell>
          <cell r="BG46">
            <v>490.10945094895334</v>
          </cell>
          <cell r="BH46">
            <v>490.27751253981222</v>
          </cell>
          <cell r="BI46">
            <v>468.6909077490302</v>
          </cell>
          <cell r="BJ46">
            <v>489.39254430112055</v>
          </cell>
          <cell r="BL46">
            <v>8230.8879832590683</v>
          </cell>
          <cell r="BN46">
            <v>505.46019867353073</v>
          </cell>
          <cell r="BO46">
            <v>3349.9068548416403</v>
          </cell>
          <cell r="BP46">
            <v>490.81517955457616</v>
          </cell>
          <cell r="BQ46">
            <v>519.63563749507659</v>
          </cell>
          <cell r="BR46">
            <v>518.05763246883623</v>
          </cell>
          <cell r="BS46">
            <v>520.61109213588861</v>
          </cell>
          <cell r="BT46">
            <v>481.95225317834559</v>
          </cell>
          <cell r="BU46">
            <v>520.85017709177794</v>
          </cell>
          <cell r="BV46">
            <v>521.05982653615308</v>
          </cell>
          <cell r="BW46">
            <v>521.30554246429449</v>
          </cell>
          <cell r="BX46">
            <v>492.26948423434567</v>
          </cell>
          <cell r="BY46">
            <v>520.36723206704755</v>
          </cell>
          <cell r="CA46">
            <v>8962.291110741513</v>
          </cell>
        </row>
        <row r="47">
          <cell r="B47" t="str">
            <v>% Revenue</v>
          </cell>
          <cell r="F47">
            <v>4.766319236000454E-2</v>
          </cell>
          <cell r="G47">
            <v>4.8465912592147643E-2</v>
          </cell>
          <cell r="H47">
            <v>4.4276387325736417E-2</v>
          </cell>
          <cell r="I47">
            <v>3.5956260902108413E-2</v>
          </cell>
          <cell r="J47">
            <v>4.2740693831819887E-2</v>
          </cell>
          <cell r="K47">
            <v>4.5192514847388399E-2</v>
          </cell>
          <cell r="L47">
            <v>4.0429166432121279E-2</v>
          </cell>
          <cell r="M47">
            <v>4.2532003436484653E-2</v>
          </cell>
          <cell r="N47">
            <v>4.300170199917306E-2</v>
          </cell>
          <cell r="O47">
            <v>4.3405765919835852E-2</v>
          </cell>
          <cell r="P47">
            <v>4.3160976878373315E-2</v>
          </cell>
          <cell r="Q47">
            <v>4.3408126520409568E-2</v>
          </cell>
          <cell r="S47">
            <v>4.3121893818268524E-2</v>
          </cell>
          <cell r="U47">
            <v>4.2012324699024273E-2</v>
          </cell>
          <cell r="V47">
            <v>0.2021650966138287</v>
          </cell>
          <cell r="W47">
            <v>3.8582187918066183E-2</v>
          </cell>
          <cell r="X47">
            <v>3.0692898484905393E-2</v>
          </cell>
          <cell r="Y47">
            <v>3.5654213336707562E-2</v>
          </cell>
          <cell r="Z47">
            <v>3.7514225892176366E-2</v>
          </cell>
          <cell r="AA47">
            <v>3.7866719608568335E-2</v>
          </cell>
          <cell r="AB47">
            <v>3.5230722661154693E-2</v>
          </cell>
          <cell r="AC47">
            <v>3.5631615050730814E-2</v>
          </cell>
          <cell r="AD47">
            <v>3.5960453029742968E-2</v>
          </cell>
          <cell r="AE47">
            <v>3.7923448818256156E-2</v>
          </cell>
          <cell r="AF47">
            <v>3.6180621952220958E-2</v>
          </cell>
          <cell r="AH47">
            <v>4.9228571676926861E-2</v>
          </cell>
          <cell r="AJ47">
            <v>3.7439565356509837E-2</v>
          </cell>
          <cell r="AK47">
            <v>0.1988110649863479</v>
          </cell>
          <cell r="AL47">
            <v>3.564729433694587E-2</v>
          </cell>
          <cell r="AM47">
            <v>2.6564461994569927E-2</v>
          </cell>
          <cell r="AN47">
            <v>3.1577404311752828E-2</v>
          </cell>
          <cell r="AO47">
            <v>3.3135791200265712E-2</v>
          </cell>
          <cell r="AP47">
            <v>3.4528206290917934E-2</v>
          </cell>
          <cell r="AQ47">
            <v>3.1128484617008477E-2</v>
          </cell>
          <cell r="AR47">
            <v>3.1464887388412507E-2</v>
          </cell>
          <cell r="AS47">
            <v>3.1742408788757157E-2</v>
          </cell>
          <cell r="AT47">
            <v>3.4682042520847174E-2</v>
          </cell>
          <cell r="AU47">
            <v>3.1905470461276078E-2</v>
          </cell>
          <cell r="AW47">
            <v>4.519809390280758E-2</v>
          </cell>
          <cell r="AY47">
            <v>3.3645739381696113E-2</v>
          </cell>
          <cell r="AZ47">
            <v>0.19482726933241887</v>
          </cell>
          <cell r="BA47">
            <v>3.2897455714225851E-2</v>
          </cell>
          <cell r="BB47">
            <v>2.3877224441985357E-2</v>
          </cell>
          <cell r="BC47">
            <v>2.8487698906176414E-2</v>
          </cell>
          <cell r="BD47">
            <v>2.9843383066161574E-2</v>
          </cell>
          <cell r="BE47">
            <v>3.1722532543776522E-2</v>
          </cell>
          <cell r="BF47">
            <v>2.804618408396534E-2</v>
          </cell>
          <cell r="BG47">
            <v>2.833902701229182E-2</v>
          </cell>
          <cell r="BH47">
            <v>2.8581795838624764E-2</v>
          </cell>
          <cell r="BI47">
            <v>3.1948569377228987E-2</v>
          </cell>
          <cell r="BJ47">
            <v>2.8707814643736257E-2</v>
          </cell>
          <cell r="BL47">
            <v>4.2087561551377585E-2</v>
          </cell>
          <cell r="BN47">
            <v>3.0604627667476434E-2</v>
          </cell>
          <cell r="BO47">
            <v>0.19207608491028022</v>
          </cell>
          <cell r="BP47">
            <v>3.053760446709259E-2</v>
          </cell>
          <cell r="BQ47">
            <v>2.1717227466959685E-2</v>
          </cell>
          <cell r="BR47">
            <v>2.5982458680199123E-2</v>
          </cell>
          <cell r="BS47">
            <v>2.7188019454631226E-2</v>
          </cell>
          <cell r="BT47">
            <v>2.9260995108199045E-2</v>
          </cell>
          <cell r="BU47">
            <v>2.5562753960311053E-2</v>
          </cell>
          <cell r="BV47">
            <v>2.5823223227414475E-2</v>
          </cell>
          <cell r="BW47">
            <v>2.6040113170475811E-2</v>
          </cell>
          <cell r="BX47">
            <v>2.9544966990584235E-2</v>
          </cell>
          <cell r="BY47">
            <v>2.6140299331686018E-2</v>
          </cell>
          <cell r="CA47">
            <v>3.954150098259282E-2</v>
          </cell>
        </row>
      </sheetData>
      <sheetData sheetId="13" refreshError="1"/>
      <sheetData sheetId="14" refreshError="1">
        <row r="5">
          <cell r="F5">
            <v>42576</v>
          </cell>
          <cell r="G5">
            <v>42613</v>
          </cell>
          <cell r="H5">
            <v>42643</v>
          </cell>
          <cell r="I5">
            <v>42674</v>
          </cell>
          <cell r="J5">
            <v>42704</v>
          </cell>
          <cell r="K5">
            <v>42735</v>
          </cell>
          <cell r="L5">
            <v>42766</v>
          </cell>
          <cell r="M5">
            <v>42794</v>
          </cell>
          <cell r="N5">
            <v>42825</v>
          </cell>
          <cell r="O5">
            <v>42855</v>
          </cell>
          <cell r="P5">
            <v>42886</v>
          </cell>
          <cell r="Q5">
            <v>42916</v>
          </cell>
          <cell r="S5" t="str">
            <v>FY17</v>
          </cell>
          <cell r="U5">
            <v>42947</v>
          </cell>
          <cell r="V5">
            <v>42978</v>
          </cell>
          <cell r="W5">
            <v>43008</v>
          </cell>
          <cell r="X5">
            <v>43039</v>
          </cell>
          <cell r="Y5">
            <v>43069</v>
          </cell>
          <cell r="Z5">
            <v>43100</v>
          </cell>
          <cell r="AA5">
            <v>43131</v>
          </cell>
          <cell r="AB5">
            <v>43159</v>
          </cell>
          <cell r="AC5">
            <v>43190</v>
          </cell>
          <cell r="AD5">
            <v>43220</v>
          </cell>
          <cell r="AE5">
            <v>43251</v>
          </cell>
          <cell r="AF5">
            <v>43281</v>
          </cell>
          <cell r="AH5" t="str">
            <v>FY18</v>
          </cell>
          <cell r="AJ5">
            <v>43312</v>
          </cell>
          <cell r="AK5">
            <v>43343</v>
          </cell>
          <cell r="AL5">
            <v>43373</v>
          </cell>
          <cell r="AM5">
            <v>43404</v>
          </cell>
          <cell r="AN5">
            <v>43434</v>
          </cell>
          <cell r="AO5">
            <v>43465</v>
          </cell>
          <cell r="AP5">
            <v>43496</v>
          </cell>
          <cell r="AQ5">
            <v>43524</v>
          </cell>
          <cell r="AR5">
            <v>43555</v>
          </cell>
          <cell r="AS5">
            <v>43585</v>
          </cell>
          <cell r="AT5">
            <v>43616</v>
          </cell>
          <cell r="AU5">
            <v>43646</v>
          </cell>
          <cell r="AW5" t="str">
            <v>FY19</v>
          </cell>
          <cell r="AY5">
            <v>43677</v>
          </cell>
          <cell r="AZ5">
            <v>43708</v>
          </cell>
          <cell r="BA5">
            <v>43738</v>
          </cell>
          <cell r="BB5">
            <v>43769</v>
          </cell>
          <cell r="BC5">
            <v>43799</v>
          </cell>
          <cell r="BD5">
            <v>43830</v>
          </cell>
          <cell r="BE5">
            <v>43861</v>
          </cell>
          <cell r="BF5">
            <v>43890</v>
          </cell>
          <cell r="BG5">
            <v>43921</v>
          </cell>
          <cell r="BH5">
            <v>43951</v>
          </cell>
          <cell r="BI5">
            <v>43982</v>
          </cell>
          <cell r="BJ5">
            <v>44012</v>
          </cell>
          <cell r="BL5" t="str">
            <v>FY20</v>
          </cell>
          <cell r="BN5">
            <v>44043</v>
          </cell>
          <cell r="BO5">
            <v>44074</v>
          </cell>
          <cell r="BP5">
            <v>44104</v>
          </cell>
          <cell r="BQ5">
            <v>44135</v>
          </cell>
          <cell r="BR5">
            <v>44165</v>
          </cell>
          <cell r="BS5">
            <v>44196</v>
          </cell>
          <cell r="BT5">
            <v>44227</v>
          </cell>
          <cell r="BU5">
            <v>44255</v>
          </cell>
          <cell r="BV5">
            <v>44286</v>
          </cell>
          <cell r="BW5">
            <v>44316</v>
          </cell>
          <cell r="BX5">
            <v>44347</v>
          </cell>
          <cell r="BY5">
            <v>44377</v>
          </cell>
          <cell r="CA5" t="str">
            <v>FY21</v>
          </cell>
        </row>
        <row r="7">
          <cell r="B7" t="str">
            <v>Information Technology</v>
          </cell>
        </row>
        <row r="8">
          <cell r="B8" t="str">
            <v>Salaries Expense</v>
          </cell>
          <cell r="D8" t="str">
            <v>Fixed</v>
          </cell>
          <cell r="G8">
            <v>50.10606824367273</v>
          </cell>
          <cell r="H8">
            <v>50.10606824367273</v>
          </cell>
          <cell r="I8">
            <v>50.10606824367273</v>
          </cell>
          <cell r="J8">
            <v>50.10606824367273</v>
          </cell>
          <cell r="K8">
            <v>50.10606824367273</v>
          </cell>
          <cell r="L8">
            <v>50.10606824367273</v>
          </cell>
          <cell r="M8">
            <v>50.10606824367273</v>
          </cell>
          <cell r="N8">
            <v>50.10606824367273</v>
          </cell>
          <cell r="O8">
            <v>50.10606824367273</v>
          </cell>
          <cell r="P8">
            <v>50.10606824367273</v>
          </cell>
          <cell r="Q8">
            <v>50.10606824367273</v>
          </cell>
          <cell r="S8">
            <v>551.16675068040001</v>
          </cell>
          <cell r="U8">
            <v>0</v>
          </cell>
          <cell r="V8">
            <v>51.108189608546184</v>
          </cell>
          <cell r="W8">
            <v>51.108189608546184</v>
          </cell>
          <cell r="X8">
            <v>51.108189608546184</v>
          </cell>
          <cell r="Y8">
            <v>51.108189608546184</v>
          </cell>
          <cell r="Z8">
            <v>51.108189608546184</v>
          </cell>
          <cell r="AA8">
            <v>51.108189608546184</v>
          </cell>
          <cell r="AB8">
            <v>51.108189608546184</v>
          </cell>
          <cell r="AC8">
            <v>51.108189608546184</v>
          </cell>
          <cell r="AD8">
            <v>51.108189608546184</v>
          </cell>
          <cell r="AE8">
            <v>51.108189608546184</v>
          </cell>
          <cell r="AF8">
            <v>51.108189608546184</v>
          </cell>
          <cell r="AH8">
            <v>562.19008569400808</v>
          </cell>
          <cell r="AJ8">
            <v>0</v>
          </cell>
          <cell r="AK8">
            <v>52.130353400717105</v>
          </cell>
          <cell r="AL8">
            <v>52.130353400717105</v>
          </cell>
          <cell r="AM8">
            <v>52.130353400717105</v>
          </cell>
          <cell r="AN8">
            <v>52.130353400717105</v>
          </cell>
          <cell r="AO8">
            <v>52.130353400717105</v>
          </cell>
          <cell r="AP8">
            <v>52.130353400717105</v>
          </cell>
          <cell r="AQ8">
            <v>52.130353400717105</v>
          </cell>
          <cell r="AR8">
            <v>52.130353400717105</v>
          </cell>
          <cell r="AS8">
            <v>52.130353400717105</v>
          </cell>
          <cell r="AT8">
            <v>52.130353400717105</v>
          </cell>
          <cell r="AU8">
            <v>52.130353400717105</v>
          </cell>
          <cell r="AW8">
            <v>573.43388740788828</v>
          </cell>
          <cell r="AY8">
            <v>0</v>
          </cell>
          <cell r="AZ8">
            <v>53.172960468731446</v>
          </cell>
          <cell r="BA8">
            <v>53.172960468731446</v>
          </cell>
          <cell r="BB8">
            <v>53.172960468731446</v>
          </cell>
          <cell r="BC8">
            <v>53.172960468731446</v>
          </cell>
          <cell r="BD8">
            <v>53.172960468731446</v>
          </cell>
          <cell r="BE8">
            <v>53.172960468731446</v>
          </cell>
          <cell r="BF8">
            <v>53.172960468731446</v>
          </cell>
          <cell r="BG8">
            <v>53.172960468731446</v>
          </cell>
          <cell r="BH8">
            <v>53.172960468731446</v>
          </cell>
          <cell r="BI8">
            <v>53.172960468731446</v>
          </cell>
          <cell r="BJ8">
            <v>53.172960468731446</v>
          </cell>
          <cell r="BL8">
            <v>584.90256515604597</v>
          </cell>
          <cell r="BN8">
            <v>0</v>
          </cell>
          <cell r="BO8">
            <v>54.236419678106074</v>
          </cell>
          <cell r="BP8">
            <v>54.236419678106074</v>
          </cell>
          <cell r="BQ8">
            <v>54.236419678106074</v>
          </cell>
          <cell r="BR8">
            <v>54.236419678106074</v>
          </cell>
          <cell r="BS8">
            <v>54.236419678106074</v>
          </cell>
          <cell r="BT8">
            <v>54.236419678106074</v>
          </cell>
          <cell r="BU8">
            <v>54.236419678106074</v>
          </cell>
          <cell r="BV8">
            <v>54.236419678106074</v>
          </cell>
          <cell r="BW8">
            <v>54.236419678106074</v>
          </cell>
          <cell r="BX8">
            <v>54.236419678106074</v>
          </cell>
          <cell r="BY8">
            <v>54.236419678106074</v>
          </cell>
          <cell r="CA8">
            <v>596.60061645916676</v>
          </cell>
        </row>
        <row r="9">
          <cell r="B9" t="str">
            <v>Marketing Expense</v>
          </cell>
          <cell r="D9" t="str">
            <v>Variable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S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H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  <cell r="AP9">
            <v>0</v>
          </cell>
          <cell r="AQ9">
            <v>0</v>
          </cell>
          <cell r="AR9">
            <v>0</v>
          </cell>
          <cell r="AS9">
            <v>0</v>
          </cell>
          <cell r="AT9">
            <v>0</v>
          </cell>
          <cell r="AU9">
            <v>0</v>
          </cell>
          <cell r="AW9">
            <v>0</v>
          </cell>
          <cell r="AY9">
            <v>0</v>
          </cell>
          <cell r="AZ9">
            <v>0</v>
          </cell>
          <cell r="BA9">
            <v>0</v>
          </cell>
          <cell r="BB9">
            <v>0</v>
          </cell>
          <cell r="BC9">
            <v>0</v>
          </cell>
          <cell r="BD9">
            <v>0</v>
          </cell>
          <cell r="BE9">
            <v>0</v>
          </cell>
          <cell r="BF9">
            <v>0</v>
          </cell>
          <cell r="BG9">
            <v>0</v>
          </cell>
          <cell r="BH9">
            <v>0</v>
          </cell>
          <cell r="BI9">
            <v>0</v>
          </cell>
          <cell r="BJ9">
            <v>0</v>
          </cell>
          <cell r="BL9">
            <v>0</v>
          </cell>
          <cell r="BN9">
            <v>0</v>
          </cell>
          <cell r="BO9">
            <v>0</v>
          </cell>
          <cell r="BP9">
            <v>0</v>
          </cell>
          <cell r="BQ9">
            <v>0</v>
          </cell>
          <cell r="BR9">
            <v>0</v>
          </cell>
          <cell r="BS9">
            <v>0</v>
          </cell>
          <cell r="BT9">
            <v>0</v>
          </cell>
          <cell r="BU9">
            <v>0</v>
          </cell>
          <cell r="BV9">
            <v>0</v>
          </cell>
          <cell r="BW9">
            <v>0</v>
          </cell>
          <cell r="BX9">
            <v>0</v>
          </cell>
          <cell r="BY9">
            <v>0</v>
          </cell>
          <cell r="CA9">
            <v>0</v>
          </cell>
        </row>
        <row r="10">
          <cell r="B10" t="str">
            <v>Professional Fees</v>
          </cell>
          <cell r="D10" t="str">
            <v>Variable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S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H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S10">
            <v>0</v>
          </cell>
          <cell r="AT10">
            <v>0</v>
          </cell>
          <cell r="AU10">
            <v>0</v>
          </cell>
          <cell r="AW10">
            <v>0</v>
          </cell>
          <cell r="AY10">
            <v>0</v>
          </cell>
          <cell r="AZ10">
            <v>0</v>
          </cell>
          <cell r="BA10">
            <v>0</v>
          </cell>
          <cell r="BB10">
            <v>0</v>
          </cell>
          <cell r="BC10">
            <v>0</v>
          </cell>
          <cell r="BD10">
            <v>0</v>
          </cell>
          <cell r="BE10">
            <v>0</v>
          </cell>
          <cell r="BF10">
            <v>0</v>
          </cell>
          <cell r="BG10">
            <v>0</v>
          </cell>
          <cell r="BH10">
            <v>0</v>
          </cell>
          <cell r="BI10">
            <v>0</v>
          </cell>
          <cell r="BJ10">
            <v>0</v>
          </cell>
          <cell r="BL10">
            <v>0</v>
          </cell>
          <cell r="BN10">
            <v>0</v>
          </cell>
          <cell r="BO10">
            <v>0</v>
          </cell>
          <cell r="BP10">
            <v>0</v>
          </cell>
          <cell r="BQ10">
            <v>0</v>
          </cell>
          <cell r="BR10">
            <v>0</v>
          </cell>
          <cell r="BS10">
            <v>0</v>
          </cell>
          <cell r="BT10">
            <v>0</v>
          </cell>
          <cell r="BU10">
            <v>0</v>
          </cell>
          <cell r="BV10">
            <v>0</v>
          </cell>
          <cell r="BW10">
            <v>0</v>
          </cell>
          <cell r="BX10">
            <v>0</v>
          </cell>
          <cell r="BY10">
            <v>0</v>
          </cell>
          <cell r="CA10">
            <v>0</v>
          </cell>
        </row>
        <row r="11">
          <cell r="B11" t="str">
            <v>Rent and Facilities</v>
          </cell>
          <cell r="D11" t="str">
            <v>Fixed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S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H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  <cell r="AW11">
            <v>0</v>
          </cell>
          <cell r="AY11">
            <v>0</v>
          </cell>
          <cell r="AZ11">
            <v>0</v>
          </cell>
          <cell r="BA11">
            <v>0</v>
          </cell>
          <cell r="BB11">
            <v>0</v>
          </cell>
          <cell r="BC11">
            <v>0</v>
          </cell>
          <cell r="BD11">
            <v>0</v>
          </cell>
          <cell r="BE11">
            <v>0</v>
          </cell>
          <cell r="BF11">
            <v>0</v>
          </cell>
          <cell r="BG11">
            <v>0</v>
          </cell>
          <cell r="BH11">
            <v>0</v>
          </cell>
          <cell r="BI11">
            <v>0</v>
          </cell>
          <cell r="BJ11">
            <v>0</v>
          </cell>
          <cell r="BL11">
            <v>0</v>
          </cell>
          <cell r="BN11">
            <v>0</v>
          </cell>
          <cell r="BO11">
            <v>0</v>
          </cell>
          <cell r="BP11">
            <v>0</v>
          </cell>
          <cell r="BQ11">
            <v>0</v>
          </cell>
          <cell r="BR11">
            <v>0</v>
          </cell>
          <cell r="BS11">
            <v>0</v>
          </cell>
          <cell r="BT11">
            <v>0</v>
          </cell>
          <cell r="BU11">
            <v>0</v>
          </cell>
          <cell r="BV11">
            <v>0</v>
          </cell>
          <cell r="BW11">
            <v>0</v>
          </cell>
          <cell r="BX11">
            <v>0</v>
          </cell>
          <cell r="BY11">
            <v>0</v>
          </cell>
          <cell r="CA11">
            <v>0</v>
          </cell>
        </row>
        <row r="12">
          <cell r="B12" t="str">
            <v>Repairs and Maintenance</v>
          </cell>
          <cell r="D12" t="str">
            <v>Fixed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S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H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  <cell r="AP12">
            <v>0</v>
          </cell>
          <cell r="AQ12">
            <v>0</v>
          </cell>
          <cell r="AR12">
            <v>0</v>
          </cell>
          <cell r="AS12">
            <v>0</v>
          </cell>
          <cell r="AT12">
            <v>0</v>
          </cell>
          <cell r="AU12">
            <v>0</v>
          </cell>
          <cell r="AW12">
            <v>0</v>
          </cell>
          <cell r="AY12">
            <v>0</v>
          </cell>
          <cell r="AZ12">
            <v>0</v>
          </cell>
          <cell r="BA12">
            <v>0</v>
          </cell>
          <cell r="BB12">
            <v>0</v>
          </cell>
          <cell r="BC12">
            <v>0</v>
          </cell>
          <cell r="BD12">
            <v>0</v>
          </cell>
          <cell r="BE12">
            <v>0</v>
          </cell>
          <cell r="BF12">
            <v>0</v>
          </cell>
          <cell r="BG12">
            <v>0</v>
          </cell>
          <cell r="BH12">
            <v>0</v>
          </cell>
          <cell r="BI12">
            <v>0</v>
          </cell>
          <cell r="BJ12">
            <v>0</v>
          </cell>
          <cell r="BL12">
            <v>0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0</v>
          </cell>
          <cell r="CA12">
            <v>0</v>
          </cell>
        </row>
        <row r="13">
          <cell r="B13" t="str">
            <v>Technology Expense</v>
          </cell>
          <cell r="D13" t="str">
            <v>Variable</v>
          </cell>
          <cell r="F13">
            <v>23.321396666666669</v>
          </cell>
          <cell r="G13">
            <v>23.321396666666669</v>
          </cell>
          <cell r="H13">
            <v>23.321396666666669</v>
          </cell>
          <cell r="I13">
            <v>23.321396666666669</v>
          </cell>
          <cell r="J13">
            <v>23.321396666666669</v>
          </cell>
          <cell r="K13">
            <v>23.321396666666669</v>
          </cell>
          <cell r="L13">
            <v>23.321396666666669</v>
          </cell>
          <cell r="M13">
            <v>23.321396666666669</v>
          </cell>
          <cell r="N13">
            <v>23.321396666666669</v>
          </cell>
          <cell r="O13">
            <v>23.321396666666669</v>
          </cell>
          <cell r="P13">
            <v>23.321396666666669</v>
          </cell>
          <cell r="Q13">
            <v>23.321396666666669</v>
          </cell>
          <cell r="S13">
            <v>279.85676000000001</v>
          </cell>
          <cell r="U13">
            <v>23.787824600000004</v>
          </cell>
          <cell r="V13">
            <v>23.787824600000004</v>
          </cell>
          <cell r="W13">
            <v>23.787824600000004</v>
          </cell>
          <cell r="X13">
            <v>23.787824600000004</v>
          </cell>
          <cell r="Y13">
            <v>23.787824600000004</v>
          </cell>
          <cell r="Z13">
            <v>23.787824600000004</v>
          </cell>
          <cell r="AA13">
            <v>23.787824600000004</v>
          </cell>
          <cell r="AB13">
            <v>23.787824600000004</v>
          </cell>
          <cell r="AC13">
            <v>23.787824600000004</v>
          </cell>
          <cell r="AD13">
            <v>23.787824600000004</v>
          </cell>
          <cell r="AE13">
            <v>23.787824600000004</v>
          </cell>
          <cell r="AF13">
            <v>23.787824600000004</v>
          </cell>
          <cell r="AH13">
            <v>285.45389520000003</v>
          </cell>
          <cell r="AJ13">
            <v>24.263581092000006</v>
          </cell>
          <cell r="AK13">
            <v>24.263581092000006</v>
          </cell>
          <cell r="AL13">
            <v>24.263581092000006</v>
          </cell>
          <cell r="AM13">
            <v>24.263581092000006</v>
          </cell>
          <cell r="AN13">
            <v>24.263581092000006</v>
          </cell>
          <cell r="AO13">
            <v>24.263581092000006</v>
          </cell>
          <cell r="AP13">
            <v>24.263581092000006</v>
          </cell>
          <cell r="AQ13">
            <v>24.263581092000006</v>
          </cell>
          <cell r="AR13">
            <v>24.263581092000006</v>
          </cell>
          <cell r="AS13">
            <v>24.263581092000006</v>
          </cell>
          <cell r="AT13">
            <v>24.263581092000006</v>
          </cell>
          <cell r="AU13">
            <v>24.263581092000006</v>
          </cell>
          <cell r="AW13">
            <v>291.16297310400006</v>
          </cell>
          <cell r="AY13">
            <v>24.748852713840005</v>
          </cell>
          <cell r="AZ13">
            <v>24.748852713840005</v>
          </cell>
          <cell r="BA13">
            <v>24.748852713840005</v>
          </cell>
          <cell r="BB13">
            <v>24.748852713840005</v>
          </cell>
          <cell r="BC13">
            <v>24.748852713840005</v>
          </cell>
          <cell r="BD13">
            <v>24.748852713840005</v>
          </cell>
          <cell r="BE13">
            <v>24.748852713840005</v>
          </cell>
          <cell r="BF13">
            <v>24.748852713840005</v>
          </cell>
          <cell r="BG13">
            <v>24.748852713840005</v>
          </cell>
          <cell r="BH13">
            <v>24.748852713840005</v>
          </cell>
          <cell r="BI13">
            <v>24.748852713840005</v>
          </cell>
          <cell r="BJ13">
            <v>24.748852713840005</v>
          </cell>
          <cell r="BL13">
            <v>296.98623256607999</v>
          </cell>
          <cell r="BN13">
            <v>25.243829768116807</v>
          </cell>
          <cell r="BO13">
            <v>25.243829768116807</v>
          </cell>
          <cell r="BP13">
            <v>25.243829768116807</v>
          </cell>
          <cell r="BQ13">
            <v>25.243829768116807</v>
          </cell>
          <cell r="BR13">
            <v>25.243829768116807</v>
          </cell>
          <cell r="BS13">
            <v>25.243829768116807</v>
          </cell>
          <cell r="BT13">
            <v>25.243829768116807</v>
          </cell>
          <cell r="BU13">
            <v>25.243829768116807</v>
          </cell>
          <cell r="BV13">
            <v>25.243829768116807</v>
          </cell>
          <cell r="BW13">
            <v>25.243829768116807</v>
          </cell>
          <cell r="BX13">
            <v>25.243829768116807</v>
          </cell>
          <cell r="BY13">
            <v>25.243829768116807</v>
          </cell>
          <cell r="CA13">
            <v>302.92595721740167</v>
          </cell>
        </row>
        <row r="14">
          <cell r="B14" t="str">
            <v>Travel Expense</v>
          </cell>
          <cell r="D14" t="str">
            <v>Variable</v>
          </cell>
          <cell r="F14">
            <v>2.3333333333333335</v>
          </cell>
          <cell r="G14">
            <v>2.3333333333333335</v>
          </cell>
          <cell r="H14">
            <v>2.3333333333333335</v>
          </cell>
          <cell r="I14">
            <v>2.3333333333333335</v>
          </cell>
          <cell r="J14">
            <v>2.3333333333333335</v>
          </cell>
          <cell r="K14">
            <v>2.3333333333333335</v>
          </cell>
          <cell r="L14">
            <v>2.3333333333333335</v>
          </cell>
          <cell r="M14">
            <v>2.3333333333333335</v>
          </cell>
          <cell r="N14">
            <v>2.3333333333333335</v>
          </cell>
          <cell r="O14">
            <v>2.3333333333333335</v>
          </cell>
          <cell r="P14">
            <v>2.3333333333333335</v>
          </cell>
          <cell r="Q14">
            <v>2.3333333333333335</v>
          </cell>
          <cell r="S14">
            <v>28</v>
          </cell>
          <cell r="U14">
            <v>2.3800000000000003</v>
          </cell>
          <cell r="V14">
            <v>2.3800000000000003</v>
          </cell>
          <cell r="W14">
            <v>2.3800000000000003</v>
          </cell>
          <cell r="X14">
            <v>2.3800000000000003</v>
          </cell>
          <cell r="Y14">
            <v>2.3800000000000003</v>
          </cell>
          <cell r="Z14">
            <v>2.3800000000000003</v>
          </cell>
          <cell r="AA14">
            <v>2.3800000000000003</v>
          </cell>
          <cell r="AB14">
            <v>2.3800000000000003</v>
          </cell>
          <cell r="AC14">
            <v>2.3800000000000003</v>
          </cell>
          <cell r="AD14">
            <v>2.3800000000000003</v>
          </cell>
          <cell r="AE14">
            <v>2.3800000000000003</v>
          </cell>
          <cell r="AF14">
            <v>2.3800000000000003</v>
          </cell>
          <cell r="AH14">
            <v>28.56</v>
          </cell>
          <cell r="AJ14">
            <v>2.4276000000000004</v>
          </cell>
          <cell r="AK14">
            <v>2.4276000000000004</v>
          </cell>
          <cell r="AL14">
            <v>2.4276000000000004</v>
          </cell>
          <cell r="AM14">
            <v>2.4276000000000004</v>
          </cell>
          <cell r="AN14">
            <v>2.4276000000000004</v>
          </cell>
          <cell r="AO14">
            <v>2.4276000000000004</v>
          </cell>
          <cell r="AP14">
            <v>2.4276000000000004</v>
          </cell>
          <cell r="AQ14">
            <v>2.4276000000000004</v>
          </cell>
          <cell r="AR14">
            <v>2.4276000000000004</v>
          </cell>
          <cell r="AS14">
            <v>2.4276000000000004</v>
          </cell>
          <cell r="AT14">
            <v>2.4276000000000004</v>
          </cell>
          <cell r="AU14">
            <v>2.4276000000000004</v>
          </cell>
          <cell r="AW14">
            <v>29.13120000000001</v>
          </cell>
          <cell r="AY14">
            <v>2.4761520000000004</v>
          </cell>
          <cell r="AZ14">
            <v>2.4761520000000004</v>
          </cell>
          <cell r="BA14">
            <v>2.4761520000000004</v>
          </cell>
          <cell r="BB14">
            <v>2.4761520000000004</v>
          </cell>
          <cell r="BC14">
            <v>2.4761520000000004</v>
          </cell>
          <cell r="BD14">
            <v>2.4761520000000004</v>
          </cell>
          <cell r="BE14">
            <v>2.4761520000000004</v>
          </cell>
          <cell r="BF14">
            <v>2.4761520000000004</v>
          </cell>
          <cell r="BG14">
            <v>2.4761520000000004</v>
          </cell>
          <cell r="BH14">
            <v>2.4761520000000004</v>
          </cell>
          <cell r="BI14">
            <v>2.4761520000000004</v>
          </cell>
          <cell r="BJ14">
            <v>2.4761520000000004</v>
          </cell>
          <cell r="BL14">
            <v>29.713823999999999</v>
          </cell>
          <cell r="BN14">
            <v>2.5256750400000003</v>
          </cell>
          <cell r="BO14">
            <v>2.5256750400000003</v>
          </cell>
          <cell r="BP14">
            <v>2.5256750400000003</v>
          </cell>
          <cell r="BQ14">
            <v>2.5256750400000003</v>
          </cell>
          <cell r="BR14">
            <v>2.5256750400000003</v>
          </cell>
          <cell r="BS14">
            <v>2.5256750400000003</v>
          </cell>
          <cell r="BT14">
            <v>2.5256750400000003</v>
          </cell>
          <cell r="BU14">
            <v>2.5256750400000003</v>
          </cell>
          <cell r="BV14">
            <v>2.5256750400000003</v>
          </cell>
          <cell r="BW14">
            <v>2.5256750400000003</v>
          </cell>
          <cell r="BX14">
            <v>2.5256750400000003</v>
          </cell>
          <cell r="BY14">
            <v>2.5256750400000003</v>
          </cell>
          <cell r="CA14">
            <v>30.308100479999997</v>
          </cell>
        </row>
        <row r="15">
          <cell r="B15" t="str">
            <v>Corporate Expense</v>
          </cell>
          <cell r="D15" t="str">
            <v>Fixed</v>
          </cell>
          <cell r="F15">
            <v>2.3000000000000003</v>
          </cell>
          <cell r="G15">
            <v>2.3000000000000003</v>
          </cell>
          <cell r="H15">
            <v>2.3000000000000003</v>
          </cell>
          <cell r="I15">
            <v>2.3000000000000003</v>
          </cell>
          <cell r="J15">
            <v>2.3000000000000003</v>
          </cell>
          <cell r="K15">
            <v>2.3000000000000003</v>
          </cell>
          <cell r="L15">
            <v>2.3000000000000003</v>
          </cell>
          <cell r="M15">
            <v>2.3000000000000003</v>
          </cell>
          <cell r="N15">
            <v>2.3000000000000003</v>
          </cell>
          <cell r="O15">
            <v>2.3000000000000003</v>
          </cell>
          <cell r="P15">
            <v>2.3000000000000003</v>
          </cell>
          <cell r="Q15">
            <v>2.3000000000000003</v>
          </cell>
          <cell r="S15">
            <v>27.6</v>
          </cell>
          <cell r="U15">
            <v>2.3460000000000005</v>
          </cell>
          <cell r="V15">
            <v>2.3460000000000005</v>
          </cell>
          <cell r="W15">
            <v>2.3460000000000005</v>
          </cell>
          <cell r="X15">
            <v>2.3460000000000005</v>
          </cell>
          <cell r="Y15">
            <v>2.3460000000000005</v>
          </cell>
          <cell r="Z15">
            <v>2.3460000000000005</v>
          </cell>
          <cell r="AA15">
            <v>2.3460000000000005</v>
          </cell>
          <cell r="AB15">
            <v>2.3460000000000005</v>
          </cell>
          <cell r="AC15">
            <v>2.3460000000000005</v>
          </cell>
          <cell r="AD15">
            <v>2.3460000000000005</v>
          </cell>
          <cell r="AE15">
            <v>2.3460000000000005</v>
          </cell>
          <cell r="AF15">
            <v>2.3460000000000005</v>
          </cell>
          <cell r="AH15">
            <v>28.152000000000005</v>
          </cell>
          <cell r="AJ15">
            <v>2.3929200000000006</v>
          </cell>
          <cell r="AK15">
            <v>2.3929200000000006</v>
          </cell>
          <cell r="AL15">
            <v>2.3929200000000006</v>
          </cell>
          <cell r="AM15">
            <v>2.3929200000000006</v>
          </cell>
          <cell r="AN15">
            <v>2.3929200000000006</v>
          </cell>
          <cell r="AO15">
            <v>2.3929200000000006</v>
          </cell>
          <cell r="AP15">
            <v>2.3929200000000006</v>
          </cell>
          <cell r="AQ15">
            <v>2.3929200000000006</v>
          </cell>
          <cell r="AR15">
            <v>2.3929200000000006</v>
          </cell>
          <cell r="AS15">
            <v>2.3929200000000006</v>
          </cell>
          <cell r="AT15">
            <v>2.3929200000000006</v>
          </cell>
          <cell r="AU15">
            <v>2.3929200000000006</v>
          </cell>
          <cell r="AW15">
            <v>28.715040000000005</v>
          </cell>
          <cell r="AY15">
            <v>2.4407784000000006</v>
          </cell>
          <cell r="AZ15">
            <v>2.4407784000000006</v>
          </cell>
          <cell r="BA15">
            <v>2.4407784000000006</v>
          </cell>
          <cell r="BB15">
            <v>2.4407784000000006</v>
          </cell>
          <cell r="BC15">
            <v>2.4407784000000006</v>
          </cell>
          <cell r="BD15">
            <v>2.4407784000000006</v>
          </cell>
          <cell r="BE15">
            <v>2.4407784000000006</v>
          </cell>
          <cell r="BF15">
            <v>2.4407784000000006</v>
          </cell>
          <cell r="BG15">
            <v>2.4407784000000006</v>
          </cell>
          <cell r="BH15">
            <v>2.4407784000000006</v>
          </cell>
          <cell r="BI15">
            <v>2.4407784000000006</v>
          </cell>
          <cell r="BJ15">
            <v>2.4407784000000006</v>
          </cell>
          <cell r="BL15">
            <v>29.289340800000002</v>
          </cell>
          <cell r="BN15">
            <v>2.4895939680000008</v>
          </cell>
          <cell r="BO15">
            <v>2.4895939680000008</v>
          </cell>
          <cell r="BP15">
            <v>2.4895939680000008</v>
          </cell>
          <cell r="BQ15">
            <v>2.4895939680000008</v>
          </cell>
          <cell r="BR15">
            <v>2.4895939680000008</v>
          </cell>
          <cell r="BS15">
            <v>2.4895939680000008</v>
          </cell>
          <cell r="BT15">
            <v>2.4895939680000008</v>
          </cell>
          <cell r="BU15">
            <v>2.4895939680000008</v>
          </cell>
          <cell r="BV15">
            <v>2.4895939680000008</v>
          </cell>
          <cell r="BW15">
            <v>2.4895939680000008</v>
          </cell>
          <cell r="BX15">
            <v>2.4895939680000008</v>
          </cell>
          <cell r="BY15">
            <v>2.4895939680000008</v>
          </cell>
          <cell r="CA15">
            <v>29.875127616000011</v>
          </cell>
        </row>
        <row r="16">
          <cell r="B16" t="str">
            <v>Total Information Technology</v>
          </cell>
          <cell r="F16">
            <v>27.954730000000001</v>
          </cell>
          <cell r="G16">
            <v>78.060798243672735</v>
          </cell>
          <cell r="H16">
            <v>78.060798243672735</v>
          </cell>
          <cell r="I16">
            <v>78.060798243672735</v>
          </cell>
          <cell r="J16">
            <v>78.060798243672735</v>
          </cell>
          <cell r="K16">
            <v>78.060798243672735</v>
          </cell>
          <cell r="L16">
            <v>78.060798243672735</v>
          </cell>
          <cell r="M16">
            <v>78.060798243672735</v>
          </cell>
          <cell r="N16">
            <v>78.060798243672735</v>
          </cell>
          <cell r="O16">
            <v>78.060798243672735</v>
          </cell>
          <cell r="P16">
            <v>78.060798243672735</v>
          </cell>
          <cell r="Q16">
            <v>78.060798243672735</v>
          </cell>
          <cell r="S16">
            <v>886.62351068040005</v>
          </cell>
          <cell r="U16">
            <v>28.513824600000003</v>
          </cell>
          <cell r="V16">
            <v>79.62201420854619</v>
          </cell>
          <cell r="W16">
            <v>79.62201420854619</v>
          </cell>
          <cell r="X16">
            <v>79.62201420854619</v>
          </cell>
          <cell r="Y16">
            <v>79.62201420854619</v>
          </cell>
          <cell r="Z16">
            <v>79.62201420854619</v>
          </cell>
          <cell r="AA16">
            <v>79.62201420854619</v>
          </cell>
          <cell r="AB16">
            <v>79.62201420854619</v>
          </cell>
          <cell r="AC16">
            <v>79.62201420854619</v>
          </cell>
          <cell r="AD16">
            <v>79.62201420854619</v>
          </cell>
          <cell r="AE16">
            <v>79.62201420854619</v>
          </cell>
          <cell r="AF16">
            <v>79.62201420854619</v>
          </cell>
          <cell r="AH16">
            <v>904.3559808940081</v>
          </cell>
          <cell r="AJ16">
            <v>29.084101092000008</v>
          </cell>
          <cell r="AK16">
            <v>81.21445449271711</v>
          </cell>
          <cell r="AL16">
            <v>81.21445449271711</v>
          </cell>
          <cell r="AM16">
            <v>81.21445449271711</v>
          </cell>
          <cell r="AN16">
            <v>81.21445449271711</v>
          </cell>
          <cell r="AO16">
            <v>81.21445449271711</v>
          </cell>
          <cell r="AP16">
            <v>81.21445449271711</v>
          </cell>
          <cell r="AQ16">
            <v>81.21445449271711</v>
          </cell>
          <cell r="AR16">
            <v>81.21445449271711</v>
          </cell>
          <cell r="AS16">
            <v>81.21445449271711</v>
          </cell>
          <cell r="AT16">
            <v>81.21445449271711</v>
          </cell>
          <cell r="AU16">
            <v>81.21445449271711</v>
          </cell>
          <cell r="AW16">
            <v>922.44310051188836</v>
          </cell>
          <cell r="AY16">
            <v>29.665783113840003</v>
          </cell>
          <cell r="AZ16">
            <v>82.838743582571453</v>
          </cell>
          <cell r="BA16">
            <v>82.838743582571453</v>
          </cell>
          <cell r="BB16">
            <v>82.838743582571453</v>
          </cell>
          <cell r="BC16">
            <v>82.838743582571453</v>
          </cell>
          <cell r="BD16">
            <v>82.838743582571453</v>
          </cell>
          <cell r="BE16">
            <v>82.838743582571453</v>
          </cell>
          <cell r="BF16">
            <v>82.838743582571453</v>
          </cell>
          <cell r="BG16">
            <v>82.838743582571453</v>
          </cell>
          <cell r="BH16">
            <v>82.838743582571453</v>
          </cell>
          <cell r="BI16">
            <v>82.838743582571453</v>
          </cell>
          <cell r="BJ16">
            <v>82.838743582571453</v>
          </cell>
          <cell r="BL16">
            <v>940.89196252212594</v>
          </cell>
          <cell r="BN16">
            <v>30.259098776116808</v>
          </cell>
          <cell r="BO16">
            <v>84.495518454222889</v>
          </cell>
          <cell r="BP16">
            <v>84.495518454222889</v>
          </cell>
          <cell r="BQ16">
            <v>84.495518454222889</v>
          </cell>
          <cell r="BR16">
            <v>84.495518454222889</v>
          </cell>
          <cell r="BS16">
            <v>84.495518454222889</v>
          </cell>
          <cell r="BT16">
            <v>84.495518454222889</v>
          </cell>
          <cell r="BU16">
            <v>84.495518454222889</v>
          </cell>
          <cell r="BV16">
            <v>84.495518454222889</v>
          </cell>
          <cell r="BW16">
            <v>84.495518454222889</v>
          </cell>
          <cell r="BX16">
            <v>84.495518454222889</v>
          </cell>
          <cell r="BY16">
            <v>84.495518454222889</v>
          </cell>
          <cell r="CA16">
            <v>959.70980177256843</v>
          </cell>
        </row>
        <row r="18">
          <cell r="B18" t="str">
            <v>Finance</v>
          </cell>
        </row>
        <row r="19">
          <cell r="B19" t="str">
            <v>Salaries Expense</v>
          </cell>
          <cell r="D19" t="str">
            <v>Fixed</v>
          </cell>
          <cell r="F19">
            <v>69.329610625000029</v>
          </cell>
          <cell r="G19">
            <v>69.329610625000029</v>
          </cell>
          <cell r="H19">
            <v>69.329610625000029</v>
          </cell>
          <cell r="I19">
            <v>69.329610625000029</v>
          </cell>
          <cell r="J19">
            <v>69.329610625000029</v>
          </cell>
          <cell r="K19">
            <v>69.329610625000029</v>
          </cell>
          <cell r="L19">
            <v>69.329610625000029</v>
          </cell>
          <cell r="M19">
            <v>69.329610625000029</v>
          </cell>
          <cell r="N19">
            <v>69.329610625000029</v>
          </cell>
          <cell r="O19">
            <v>69.329610625000029</v>
          </cell>
          <cell r="P19">
            <v>69.329610625000029</v>
          </cell>
          <cell r="Q19">
            <v>69.329610625000029</v>
          </cell>
          <cell r="S19">
            <v>831.95532750000029</v>
          </cell>
          <cell r="U19">
            <v>70.716202837500035</v>
          </cell>
          <cell r="V19">
            <v>70.716202837500035</v>
          </cell>
          <cell r="W19">
            <v>70.716202837500035</v>
          </cell>
          <cell r="X19">
            <v>70.716202837500035</v>
          </cell>
          <cell r="Y19">
            <v>70.716202837500035</v>
          </cell>
          <cell r="Z19">
            <v>70.716202837500035</v>
          </cell>
          <cell r="AA19">
            <v>70.716202837500035</v>
          </cell>
          <cell r="AB19">
            <v>70.716202837500035</v>
          </cell>
          <cell r="AC19">
            <v>70.716202837500035</v>
          </cell>
          <cell r="AD19">
            <v>70.716202837500035</v>
          </cell>
          <cell r="AE19">
            <v>70.716202837500035</v>
          </cell>
          <cell r="AF19">
            <v>70.716202837500035</v>
          </cell>
          <cell r="AH19">
            <v>848.59443405000059</v>
          </cell>
          <cell r="AJ19">
            <v>72.130526894250039</v>
          </cell>
          <cell r="AK19">
            <v>72.130526894250039</v>
          </cell>
          <cell r="AL19">
            <v>72.130526894250039</v>
          </cell>
          <cell r="AM19">
            <v>72.130526894250039</v>
          </cell>
          <cell r="AN19">
            <v>72.130526894250039</v>
          </cell>
          <cell r="AO19">
            <v>72.130526894250039</v>
          </cell>
          <cell r="AP19">
            <v>72.130526894250039</v>
          </cell>
          <cell r="AQ19">
            <v>72.130526894250039</v>
          </cell>
          <cell r="AR19">
            <v>72.130526894250039</v>
          </cell>
          <cell r="AS19">
            <v>72.130526894250039</v>
          </cell>
          <cell r="AT19">
            <v>72.130526894250039</v>
          </cell>
          <cell r="AU19">
            <v>72.130526894250039</v>
          </cell>
          <cell r="AW19">
            <v>865.56632273100024</v>
          </cell>
          <cell r="AY19">
            <v>73.573137432135042</v>
          </cell>
          <cell r="AZ19">
            <v>73.573137432135042</v>
          </cell>
          <cell r="BA19">
            <v>73.573137432135042</v>
          </cell>
          <cell r="BB19">
            <v>73.573137432135042</v>
          </cell>
          <cell r="BC19">
            <v>73.573137432135042</v>
          </cell>
          <cell r="BD19">
            <v>73.573137432135042</v>
          </cell>
          <cell r="BE19">
            <v>73.573137432135042</v>
          </cell>
          <cell r="BF19">
            <v>73.573137432135042</v>
          </cell>
          <cell r="BG19">
            <v>73.573137432135042</v>
          </cell>
          <cell r="BH19">
            <v>73.573137432135042</v>
          </cell>
          <cell r="BI19">
            <v>73.573137432135042</v>
          </cell>
          <cell r="BJ19">
            <v>73.573137432135042</v>
          </cell>
          <cell r="BL19">
            <v>882.87764918562027</v>
          </cell>
          <cell r="BN19">
            <v>75.044600180777749</v>
          </cell>
          <cell r="BO19">
            <v>75.044600180777749</v>
          </cell>
          <cell r="BP19">
            <v>75.044600180777749</v>
          </cell>
          <cell r="BQ19">
            <v>75.044600180777749</v>
          </cell>
          <cell r="BR19">
            <v>75.044600180777749</v>
          </cell>
          <cell r="BS19">
            <v>75.044600180777749</v>
          </cell>
          <cell r="BT19">
            <v>75.044600180777749</v>
          </cell>
          <cell r="BU19">
            <v>75.044600180777749</v>
          </cell>
          <cell r="BV19">
            <v>75.044600180777749</v>
          </cell>
          <cell r="BW19">
            <v>75.044600180777749</v>
          </cell>
          <cell r="BX19">
            <v>75.044600180777749</v>
          </cell>
          <cell r="BY19">
            <v>75.044600180777749</v>
          </cell>
          <cell r="CA19">
            <v>900.53520216933282</v>
          </cell>
        </row>
        <row r="20">
          <cell r="B20" t="str">
            <v>Marketing Expense</v>
          </cell>
          <cell r="D20" t="str">
            <v>Variable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S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H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W20">
            <v>0</v>
          </cell>
          <cell r="AY20">
            <v>0</v>
          </cell>
          <cell r="AZ20">
            <v>0</v>
          </cell>
          <cell r="BA20">
            <v>0</v>
          </cell>
          <cell r="BB20">
            <v>0</v>
          </cell>
          <cell r="BC20">
            <v>0</v>
          </cell>
          <cell r="BD20">
            <v>0</v>
          </cell>
          <cell r="BE20">
            <v>0</v>
          </cell>
          <cell r="BF20">
            <v>0</v>
          </cell>
          <cell r="BG20">
            <v>0</v>
          </cell>
          <cell r="BH20">
            <v>0</v>
          </cell>
          <cell r="BI20">
            <v>0</v>
          </cell>
          <cell r="BJ20">
            <v>0</v>
          </cell>
          <cell r="BL20">
            <v>0</v>
          </cell>
          <cell r="BN20">
            <v>0</v>
          </cell>
          <cell r="BO20">
            <v>0</v>
          </cell>
          <cell r="BP20">
            <v>0</v>
          </cell>
          <cell r="BQ20">
            <v>0</v>
          </cell>
          <cell r="BR20">
            <v>0</v>
          </cell>
          <cell r="BS20">
            <v>0</v>
          </cell>
          <cell r="BT20">
            <v>0</v>
          </cell>
          <cell r="BU20">
            <v>0</v>
          </cell>
          <cell r="BV20">
            <v>0</v>
          </cell>
          <cell r="BW20">
            <v>0</v>
          </cell>
          <cell r="BX20">
            <v>0</v>
          </cell>
          <cell r="BY20">
            <v>0</v>
          </cell>
          <cell r="CA20">
            <v>0</v>
          </cell>
        </row>
        <row r="21">
          <cell r="B21" t="str">
            <v>Professional Fees</v>
          </cell>
          <cell r="D21" t="str">
            <v>Variable</v>
          </cell>
          <cell r="F21">
            <v>21.416666666666668</v>
          </cell>
          <cell r="G21">
            <v>21.416666666666668</v>
          </cell>
          <cell r="H21">
            <v>21.416666666666668</v>
          </cell>
          <cell r="I21">
            <v>21.416666666666668</v>
          </cell>
          <cell r="J21">
            <v>21.416666666666668</v>
          </cell>
          <cell r="K21">
            <v>21.416666666666668</v>
          </cell>
          <cell r="L21">
            <v>21.416666666666668</v>
          </cell>
          <cell r="M21">
            <v>21.416666666666668</v>
          </cell>
          <cell r="N21">
            <v>21.416666666666668</v>
          </cell>
          <cell r="O21">
            <v>21.416666666666668</v>
          </cell>
          <cell r="P21">
            <v>21.416666666666668</v>
          </cell>
          <cell r="Q21">
            <v>21.416666666666668</v>
          </cell>
          <cell r="S21">
            <v>257</v>
          </cell>
          <cell r="U21">
            <v>21.845000000000002</v>
          </cell>
          <cell r="V21">
            <v>21.845000000000002</v>
          </cell>
          <cell r="W21">
            <v>21.845000000000002</v>
          </cell>
          <cell r="X21">
            <v>21.845000000000002</v>
          </cell>
          <cell r="Y21">
            <v>21.845000000000002</v>
          </cell>
          <cell r="Z21">
            <v>21.845000000000002</v>
          </cell>
          <cell r="AA21">
            <v>21.845000000000002</v>
          </cell>
          <cell r="AB21">
            <v>21.845000000000002</v>
          </cell>
          <cell r="AC21">
            <v>21.845000000000002</v>
          </cell>
          <cell r="AD21">
            <v>21.845000000000002</v>
          </cell>
          <cell r="AE21">
            <v>21.845000000000002</v>
          </cell>
          <cell r="AF21">
            <v>21.845000000000002</v>
          </cell>
          <cell r="AH21">
            <v>262.14000000000004</v>
          </cell>
          <cell r="AJ21">
            <v>22.281900000000004</v>
          </cell>
          <cell r="AK21">
            <v>22.281900000000004</v>
          </cell>
          <cell r="AL21">
            <v>22.281900000000004</v>
          </cell>
          <cell r="AM21">
            <v>22.281900000000004</v>
          </cell>
          <cell r="AN21">
            <v>22.281900000000004</v>
          </cell>
          <cell r="AO21">
            <v>22.281900000000004</v>
          </cell>
          <cell r="AP21">
            <v>22.281900000000004</v>
          </cell>
          <cell r="AQ21">
            <v>22.281900000000004</v>
          </cell>
          <cell r="AR21">
            <v>22.281900000000004</v>
          </cell>
          <cell r="AS21">
            <v>22.281900000000004</v>
          </cell>
          <cell r="AT21">
            <v>22.281900000000004</v>
          </cell>
          <cell r="AU21">
            <v>22.281900000000004</v>
          </cell>
          <cell r="AW21">
            <v>267.38280000000003</v>
          </cell>
          <cell r="AY21">
            <v>22.727538000000003</v>
          </cell>
          <cell r="AZ21">
            <v>22.727538000000003</v>
          </cell>
          <cell r="BA21">
            <v>22.727538000000003</v>
          </cell>
          <cell r="BB21">
            <v>22.727538000000003</v>
          </cell>
          <cell r="BC21">
            <v>22.727538000000003</v>
          </cell>
          <cell r="BD21">
            <v>22.727538000000003</v>
          </cell>
          <cell r="BE21">
            <v>22.727538000000003</v>
          </cell>
          <cell r="BF21">
            <v>22.727538000000003</v>
          </cell>
          <cell r="BG21">
            <v>22.727538000000003</v>
          </cell>
          <cell r="BH21">
            <v>22.727538000000003</v>
          </cell>
          <cell r="BI21">
            <v>22.727538000000003</v>
          </cell>
          <cell r="BJ21">
            <v>22.727538000000003</v>
          </cell>
          <cell r="BL21">
            <v>272.73045600000006</v>
          </cell>
          <cell r="BN21">
            <v>23.182088760000003</v>
          </cell>
          <cell r="BO21">
            <v>23.182088760000003</v>
          </cell>
          <cell r="BP21">
            <v>23.182088760000003</v>
          </cell>
          <cell r="BQ21">
            <v>23.182088760000003</v>
          </cell>
          <cell r="BR21">
            <v>23.182088760000003</v>
          </cell>
          <cell r="BS21">
            <v>23.182088760000003</v>
          </cell>
          <cell r="BT21">
            <v>23.182088760000003</v>
          </cell>
          <cell r="BU21">
            <v>23.182088760000003</v>
          </cell>
          <cell r="BV21">
            <v>23.182088760000003</v>
          </cell>
          <cell r="BW21">
            <v>23.182088760000003</v>
          </cell>
          <cell r="BX21">
            <v>23.182088760000003</v>
          </cell>
          <cell r="BY21">
            <v>23.182088760000003</v>
          </cell>
          <cell r="CA21">
            <v>278.18506512000005</v>
          </cell>
        </row>
        <row r="22">
          <cell r="B22" t="str">
            <v>Rent and Facilities</v>
          </cell>
          <cell r="D22" t="str">
            <v>Fixed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S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H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  <cell r="AT22">
            <v>0</v>
          </cell>
          <cell r="AU22">
            <v>0</v>
          </cell>
          <cell r="AW22">
            <v>0</v>
          </cell>
          <cell r="AY22">
            <v>0</v>
          </cell>
          <cell r="AZ22">
            <v>0</v>
          </cell>
          <cell r="BA22">
            <v>0</v>
          </cell>
          <cell r="BB22">
            <v>0</v>
          </cell>
          <cell r="BC22">
            <v>0</v>
          </cell>
          <cell r="BD22">
            <v>0</v>
          </cell>
          <cell r="BE22">
            <v>0</v>
          </cell>
          <cell r="BF22">
            <v>0</v>
          </cell>
          <cell r="BG22">
            <v>0</v>
          </cell>
          <cell r="BH22">
            <v>0</v>
          </cell>
          <cell r="BI22">
            <v>0</v>
          </cell>
          <cell r="BJ22">
            <v>0</v>
          </cell>
          <cell r="BL22">
            <v>0</v>
          </cell>
          <cell r="BN22">
            <v>0</v>
          </cell>
          <cell r="BO22">
            <v>0</v>
          </cell>
          <cell r="BP22">
            <v>0</v>
          </cell>
          <cell r="BQ22">
            <v>0</v>
          </cell>
          <cell r="BR22">
            <v>0</v>
          </cell>
          <cell r="BS22">
            <v>0</v>
          </cell>
          <cell r="BT22">
            <v>0</v>
          </cell>
          <cell r="BU22">
            <v>0</v>
          </cell>
          <cell r="BV22">
            <v>0</v>
          </cell>
          <cell r="BW22">
            <v>0</v>
          </cell>
          <cell r="BX22">
            <v>0</v>
          </cell>
          <cell r="BY22">
            <v>0</v>
          </cell>
          <cell r="CA22">
            <v>0</v>
          </cell>
        </row>
        <row r="23">
          <cell r="B23" t="str">
            <v>Repairs and Maintenance</v>
          </cell>
          <cell r="D23" t="str">
            <v>Fixed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S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H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W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L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CA23">
            <v>0</v>
          </cell>
        </row>
        <row r="24">
          <cell r="B24" t="str">
            <v>Technology Expense</v>
          </cell>
          <cell r="D24" t="str">
            <v>Variable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S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H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  <cell r="AQ24">
            <v>0</v>
          </cell>
          <cell r="AR24">
            <v>0</v>
          </cell>
          <cell r="AS24">
            <v>0</v>
          </cell>
          <cell r="AT24">
            <v>0</v>
          </cell>
          <cell r="AU24">
            <v>0</v>
          </cell>
          <cell r="AW24">
            <v>0</v>
          </cell>
          <cell r="AY24">
            <v>0</v>
          </cell>
          <cell r="AZ24">
            <v>0</v>
          </cell>
          <cell r="BA24">
            <v>0</v>
          </cell>
          <cell r="BB24">
            <v>0</v>
          </cell>
          <cell r="BC24">
            <v>0</v>
          </cell>
          <cell r="BD24">
            <v>0</v>
          </cell>
          <cell r="BE24">
            <v>0</v>
          </cell>
          <cell r="BF24">
            <v>0</v>
          </cell>
          <cell r="BG24">
            <v>0</v>
          </cell>
          <cell r="BH24">
            <v>0</v>
          </cell>
          <cell r="BI24">
            <v>0</v>
          </cell>
          <cell r="BJ24">
            <v>0</v>
          </cell>
          <cell r="BL24">
            <v>0</v>
          </cell>
          <cell r="BN24">
            <v>0</v>
          </cell>
          <cell r="BO24">
            <v>0</v>
          </cell>
          <cell r="BP24">
            <v>0</v>
          </cell>
          <cell r="BQ24">
            <v>0</v>
          </cell>
          <cell r="BR24">
            <v>0</v>
          </cell>
          <cell r="BS24">
            <v>0</v>
          </cell>
          <cell r="BT24">
            <v>0</v>
          </cell>
          <cell r="BU24">
            <v>0</v>
          </cell>
          <cell r="BV24">
            <v>0</v>
          </cell>
          <cell r="BW24">
            <v>0</v>
          </cell>
          <cell r="BX24">
            <v>0</v>
          </cell>
          <cell r="BY24">
            <v>0</v>
          </cell>
          <cell r="CA24">
            <v>0</v>
          </cell>
        </row>
        <row r="25">
          <cell r="B25" t="str">
            <v>Travel Expense</v>
          </cell>
          <cell r="D25" t="str">
            <v>Variable</v>
          </cell>
          <cell r="F25">
            <v>0.36499999999999999</v>
          </cell>
          <cell r="G25">
            <v>0.36499999999999999</v>
          </cell>
          <cell r="H25">
            <v>0.36499999999999999</v>
          </cell>
          <cell r="I25">
            <v>0.36499999999999999</v>
          </cell>
          <cell r="J25">
            <v>0.36499999999999999</v>
          </cell>
          <cell r="K25">
            <v>0.36499999999999999</v>
          </cell>
          <cell r="L25">
            <v>0.36499999999999999</v>
          </cell>
          <cell r="M25">
            <v>0.36499999999999999</v>
          </cell>
          <cell r="N25">
            <v>0.36499999999999999</v>
          </cell>
          <cell r="O25">
            <v>0.36499999999999999</v>
          </cell>
          <cell r="P25">
            <v>0.36499999999999999</v>
          </cell>
          <cell r="Q25">
            <v>0.36499999999999999</v>
          </cell>
          <cell r="S25">
            <v>4.38</v>
          </cell>
          <cell r="U25">
            <v>0.37230000000000002</v>
          </cell>
          <cell r="V25">
            <v>0.37230000000000002</v>
          </cell>
          <cell r="W25">
            <v>0.37230000000000002</v>
          </cell>
          <cell r="X25">
            <v>0.37230000000000002</v>
          </cell>
          <cell r="Y25">
            <v>0.37230000000000002</v>
          </cell>
          <cell r="Z25">
            <v>0.37230000000000002</v>
          </cell>
          <cell r="AA25">
            <v>0.37230000000000002</v>
          </cell>
          <cell r="AB25">
            <v>0.37230000000000002</v>
          </cell>
          <cell r="AC25">
            <v>0.37230000000000002</v>
          </cell>
          <cell r="AD25">
            <v>0.37230000000000002</v>
          </cell>
          <cell r="AE25">
            <v>0.37230000000000002</v>
          </cell>
          <cell r="AF25">
            <v>0.37230000000000002</v>
          </cell>
          <cell r="AH25">
            <v>4.4676</v>
          </cell>
          <cell r="AJ25">
            <v>0.37974600000000003</v>
          </cell>
          <cell r="AK25">
            <v>0.37974600000000003</v>
          </cell>
          <cell r="AL25">
            <v>0.37974600000000003</v>
          </cell>
          <cell r="AM25">
            <v>0.37974600000000003</v>
          </cell>
          <cell r="AN25">
            <v>0.37974600000000003</v>
          </cell>
          <cell r="AO25">
            <v>0.37974600000000003</v>
          </cell>
          <cell r="AP25">
            <v>0.37974600000000003</v>
          </cell>
          <cell r="AQ25">
            <v>0.37974600000000003</v>
          </cell>
          <cell r="AR25">
            <v>0.37974600000000003</v>
          </cell>
          <cell r="AS25">
            <v>0.37974600000000003</v>
          </cell>
          <cell r="AT25">
            <v>0.37974600000000003</v>
          </cell>
          <cell r="AU25">
            <v>0.37974600000000003</v>
          </cell>
          <cell r="AW25">
            <v>4.5569519999999999</v>
          </cell>
          <cell r="AY25">
            <v>0.38734092000000003</v>
          </cell>
          <cell r="AZ25">
            <v>0.38734092000000003</v>
          </cell>
          <cell r="BA25">
            <v>0.38734092000000003</v>
          </cell>
          <cell r="BB25">
            <v>0.38734092000000003</v>
          </cell>
          <cell r="BC25">
            <v>0.38734092000000003</v>
          </cell>
          <cell r="BD25">
            <v>0.38734092000000003</v>
          </cell>
          <cell r="BE25">
            <v>0.38734092000000003</v>
          </cell>
          <cell r="BF25">
            <v>0.38734092000000003</v>
          </cell>
          <cell r="BG25">
            <v>0.38734092000000003</v>
          </cell>
          <cell r="BH25">
            <v>0.38734092000000003</v>
          </cell>
          <cell r="BI25">
            <v>0.38734092000000003</v>
          </cell>
          <cell r="BJ25">
            <v>0.38734092000000003</v>
          </cell>
          <cell r="BL25">
            <v>4.6480910400000006</v>
          </cell>
          <cell r="BN25">
            <v>0.39508773840000005</v>
          </cell>
          <cell r="BO25">
            <v>0.39508773840000005</v>
          </cell>
          <cell r="BP25">
            <v>0.39508773840000005</v>
          </cell>
          <cell r="BQ25">
            <v>0.39508773840000005</v>
          </cell>
          <cell r="BR25">
            <v>0.39508773840000005</v>
          </cell>
          <cell r="BS25">
            <v>0.39508773840000005</v>
          </cell>
          <cell r="BT25">
            <v>0.39508773840000005</v>
          </cell>
          <cell r="BU25">
            <v>0.39508773840000005</v>
          </cell>
          <cell r="BV25">
            <v>0.39508773840000005</v>
          </cell>
          <cell r="BW25">
            <v>0.39508773840000005</v>
          </cell>
          <cell r="BX25">
            <v>0.39508773840000005</v>
          </cell>
          <cell r="BY25">
            <v>0.39508773840000005</v>
          </cell>
          <cell r="CA25">
            <v>4.7410528608000009</v>
          </cell>
        </row>
        <row r="26">
          <cell r="B26" t="str">
            <v>Corporate Expense</v>
          </cell>
          <cell r="D26" t="str">
            <v>Fixed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S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H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0</v>
          </cell>
          <cell r="AO26">
            <v>0</v>
          </cell>
          <cell r="AP26">
            <v>0</v>
          </cell>
          <cell r="AQ26">
            <v>0</v>
          </cell>
          <cell r="AR26">
            <v>0</v>
          </cell>
          <cell r="AS26">
            <v>0</v>
          </cell>
          <cell r="AT26">
            <v>0</v>
          </cell>
          <cell r="AU26">
            <v>0</v>
          </cell>
          <cell r="AW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0</v>
          </cell>
          <cell r="BH26">
            <v>0</v>
          </cell>
          <cell r="BI26">
            <v>0</v>
          </cell>
          <cell r="BJ26">
            <v>0</v>
          </cell>
          <cell r="BL26">
            <v>0</v>
          </cell>
          <cell r="BN26">
            <v>0</v>
          </cell>
          <cell r="BO26">
            <v>0</v>
          </cell>
          <cell r="BP26">
            <v>0</v>
          </cell>
          <cell r="BQ26">
            <v>0</v>
          </cell>
          <cell r="BR26">
            <v>0</v>
          </cell>
          <cell r="BS26">
            <v>0</v>
          </cell>
          <cell r="BT26">
            <v>0</v>
          </cell>
          <cell r="BU26">
            <v>0</v>
          </cell>
          <cell r="BV26">
            <v>0</v>
          </cell>
          <cell r="BW26">
            <v>0</v>
          </cell>
          <cell r="BX26">
            <v>0</v>
          </cell>
          <cell r="BY26">
            <v>0</v>
          </cell>
          <cell r="CA26">
            <v>0</v>
          </cell>
        </row>
        <row r="27">
          <cell r="B27" t="str">
            <v>Total Finance</v>
          </cell>
          <cell r="F27">
            <v>91.111277291666696</v>
          </cell>
          <cell r="G27">
            <v>91.111277291666696</v>
          </cell>
          <cell r="H27">
            <v>91.111277291666696</v>
          </cell>
          <cell r="I27">
            <v>91.111277291666696</v>
          </cell>
          <cell r="J27">
            <v>91.111277291666696</v>
          </cell>
          <cell r="K27">
            <v>91.111277291666696</v>
          </cell>
          <cell r="L27">
            <v>91.111277291666696</v>
          </cell>
          <cell r="M27">
            <v>91.111277291666696</v>
          </cell>
          <cell r="N27">
            <v>91.111277291666696</v>
          </cell>
          <cell r="O27">
            <v>91.111277291666696</v>
          </cell>
          <cell r="P27">
            <v>91.111277291666696</v>
          </cell>
          <cell r="Q27">
            <v>91.111277291666696</v>
          </cell>
          <cell r="S27">
            <v>1093.3353275000004</v>
          </cell>
          <cell r="U27">
            <v>92.933502837500043</v>
          </cell>
          <cell r="V27">
            <v>92.933502837500043</v>
          </cell>
          <cell r="W27">
            <v>92.933502837500043</v>
          </cell>
          <cell r="X27">
            <v>92.933502837500043</v>
          </cell>
          <cell r="Y27">
            <v>92.933502837500043</v>
          </cell>
          <cell r="Z27">
            <v>92.933502837500043</v>
          </cell>
          <cell r="AA27">
            <v>92.933502837500043</v>
          </cell>
          <cell r="AB27">
            <v>92.933502837500043</v>
          </cell>
          <cell r="AC27">
            <v>92.933502837500043</v>
          </cell>
          <cell r="AD27">
            <v>92.933502837500043</v>
          </cell>
          <cell r="AE27">
            <v>92.933502837500043</v>
          </cell>
          <cell r="AF27">
            <v>92.933502837500043</v>
          </cell>
          <cell r="AH27">
            <v>1115.2020340500007</v>
          </cell>
          <cell r="AJ27">
            <v>94.792172894250044</v>
          </cell>
          <cell r="AK27">
            <v>94.792172894250044</v>
          </cell>
          <cell r="AL27">
            <v>94.792172894250044</v>
          </cell>
          <cell r="AM27">
            <v>94.792172894250044</v>
          </cell>
          <cell r="AN27">
            <v>94.792172894250044</v>
          </cell>
          <cell r="AO27">
            <v>94.792172894250044</v>
          </cell>
          <cell r="AP27">
            <v>94.792172894250044</v>
          </cell>
          <cell r="AQ27">
            <v>94.792172894250044</v>
          </cell>
          <cell r="AR27">
            <v>94.792172894250044</v>
          </cell>
          <cell r="AS27">
            <v>94.792172894250044</v>
          </cell>
          <cell r="AT27">
            <v>94.792172894250044</v>
          </cell>
          <cell r="AU27">
            <v>94.792172894250044</v>
          </cell>
          <cell r="AW27">
            <v>1137.5060747310004</v>
          </cell>
          <cell r="AY27">
            <v>96.688016352135037</v>
          </cell>
          <cell r="AZ27">
            <v>96.688016352135037</v>
          </cell>
          <cell r="BA27">
            <v>96.688016352135037</v>
          </cell>
          <cell r="BB27">
            <v>96.688016352135037</v>
          </cell>
          <cell r="BC27">
            <v>96.688016352135037</v>
          </cell>
          <cell r="BD27">
            <v>96.688016352135037</v>
          </cell>
          <cell r="BE27">
            <v>96.688016352135037</v>
          </cell>
          <cell r="BF27">
            <v>96.688016352135037</v>
          </cell>
          <cell r="BG27">
            <v>96.688016352135037</v>
          </cell>
          <cell r="BH27">
            <v>96.688016352135037</v>
          </cell>
          <cell r="BI27">
            <v>96.688016352135037</v>
          </cell>
          <cell r="BJ27">
            <v>96.688016352135037</v>
          </cell>
          <cell r="BL27">
            <v>1160.2561962256204</v>
          </cell>
          <cell r="BN27">
            <v>98.621776679177756</v>
          </cell>
          <cell r="BO27">
            <v>98.621776679177756</v>
          </cell>
          <cell r="BP27">
            <v>98.621776679177756</v>
          </cell>
          <cell r="BQ27">
            <v>98.621776679177756</v>
          </cell>
          <cell r="BR27">
            <v>98.621776679177756</v>
          </cell>
          <cell r="BS27">
            <v>98.621776679177756</v>
          </cell>
          <cell r="BT27">
            <v>98.621776679177756</v>
          </cell>
          <cell r="BU27">
            <v>98.621776679177756</v>
          </cell>
          <cell r="BV27">
            <v>98.621776679177756</v>
          </cell>
          <cell r="BW27">
            <v>98.621776679177756</v>
          </cell>
          <cell r="BX27">
            <v>98.621776679177756</v>
          </cell>
          <cell r="BY27">
            <v>98.621776679177756</v>
          </cell>
          <cell r="CA27">
            <v>1183.4613201501329</v>
          </cell>
        </row>
        <row r="29">
          <cell r="B29" t="str">
            <v>Marketing</v>
          </cell>
        </row>
        <row r="30">
          <cell r="B30" t="str">
            <v>Salaries Expense</v>
          </cell>
          <cell r="D30" t="str">
            <v>Fixed</v>
          </cell>
          <cell r="F30">
            <v>37.147376142595554</v>
          </cell>
          <cell r="G30">
            <v>37.147376142595554</v>
          </cell>
          <cell r="H30">
            <v>37.147376142595554</v>
          </cell>
          <cell r="I30">
            <v>37.147376142595554</v>
          </cell>
          <cell r="J30">
            <v>37.147376142595554</v>
          </cell>
          <cell r="K30">
            <v>37.147376142595554</v>
          </cell>
          <cell r="L30">
            <v>37.147376142595554</v>
          </cell>
          <cell r="M30">
            <v>37.147376142595554</v>
          </cell>
          <cell r="N30">
            <v>37.147376142595554</v>
          </cell>
          <cell r="O30">
            <v>37.147376142595554</v>
          </cell>
          <cell r="P30">
            <v>37.147376142595554</v>
          </cell>
          <cell r="Q30">
            <v>37.147376142595554</v>
          </cell>
          <cell r="S30">
            <v>445.76851371114668</v>
          </cell>
          <cell r="U30">
            <v>37.890323665447468</v>
          </cell>
          <cell r="V30">
            <v>37.890323665447468</v>
          </cell>
          <cell r="W30">
            <v>37.890323665447468</v>
          </cell>
          <cell r="X30">
            <v>37.890323665447468</v>
          </cell>
          <cell r="Y30">
            <v>37.890323665447468</v>
          </cell>
          <cell r="Z30">
            <v>37.890323665447468</v>
          </cell>
          <cell r="AA30">
            <v>37.890323665447468</v>
          </cell>
          <cell r="AB30">
            <v>37.890323665447468</v>
          </cell>
          <cell r="AC30">
            <v>37.890323665447468</v>
          </cell>
          <cell r="AD30">
            <v>37.890323665447468</v>
          </cell>
          <cell r="AE30">
            <v>37.890323665447468</v>
          </cell>
          <cell r="AF30">
            <v>37.890323665447468</v>
          </cell>
          <cell r="AH30">
            <v>454.6838839853695</v>
          </cell>
          <cell r="AJ30">
            <v>38.648130138756422</v>
          </cell>
          <cell r="AK30">
            <v>38.648130138756422</v>
          </cell>
          <cell r="AL30">
            <v>38.648130138756422</v>
          </cell>
          <cell r="AM30">
            <v>38.648130138756422</v>
          </cell>
          <cell r="AN30">
            <v>38.648130138756422</v>
          </cell>
          <cell r="AO30">
            <v>38.648130138756422</v>
          </cell>
          <cell r="AP30">
            <v>38.648130138756422</v>
          </cell>
          <cell r="AQ30">
            <v>38.648130138756422</v>
          </cell>
          <cell r="AR30">
            <v>38.648130138756422</v>
          </cell>
          <cell r="AS30">
            <v>38.648130138756422</v>
          </cell>
          <cell r="AT30">
            <v>38.648130138756422</v>
          </cell>
          <cell r="AU30">
            <v>38.648130138756422</v>
          </cell>
          <cell r="AW30">
            <v>463.77756166507703</v>
          </cell>
          <cell r="AY30">
            <v>39.421092741531552</v>
          </cell>
          <cell r="AZ30">
            <v>39.421092741531552</v>
          </cell>
          <cell r="BA30">
            <v>39.421092741531552</v>
          </cell>
          <cell r="BB30">
            <v>39.421092741531552</v>
          </cell>
          <cell r="BC30">
            <v>39.421092741531552</v>
          </cell>
          <cell r="BD30">
            <v>39.421092741531552</v>
          </cell>
          <cell r="BE30">
            <v>39.421092741531552</v>
          </cell>
          <cell r="BF30">
            <v>39.421092741531552</v>
          </cell>
          <cell r="BG30">
            <v>39.421092741531552</v>
          </cell>
          <cell r="BH30">
            <v>39.421092741531552</v>
          </cell>
          <cell r="BI30">
            <v>39.421092741531552</v>
          </cell>
          <cell r="BJ30">
            <v>39.421092741531552</v>
          </cell>
          <cell r="BL30">
            <v>473.05311289837852</v>
          </cell>
          <cell r="BN30">
            <v>40.209514596362183</v>
          </cell>
          <cell r="BO30">
            <v>40.209514596362183</v>
          </cell>
          <cell r="BP30">
            <v>40.209514596362183</v>
          </cell>
          <cell r="BQ30">
            <v>40.209514596362183</v>
          </cell>
          <cell r="BR30">
            <v>40.209514596362183</v>
          </cell>
          <cell r="BS30">
            <v>40.209514596362183</v>
          </cell>
          <cell r="BT30">
            <v>40.209514596362183</v>
          </cell>
          <cell r="BU30">
            <v>40.209514596362183</v>
          </cell>
          <cell r="BV30">
            <v>40.209514596362183</v>
          </cell>
          <cell r="BW30">
            <v>40.209514596362183</v>
          </cell>
          <cell r="BX30">
            <v>40.209514596362183</v>
          </cell>
          <cell r="BY30">
            <v>40.209514596362183</v>
          </cell>
          <cell r="CA30">
            <v>482.51417515634608</v>
          </cell>
        </row>
        <row r="31">
          <cell r="B31" t="str">
            <v>Marketing Expense</v>
          </cell>
          <cell r="D31" t="str">
            <v>Variable</v>
          </cell>
          <cell r="F31">
            <v>10.871416666666667</v>
          </cell>
          <cell r="G31">
            <v>10.871416666666667</v>
          </cell>
          <cell r="H31">
            <v>10.871416666666667</v>
          </cell>
          <cell r="I31">
            <v>10.871416666666667</v>
          </cell>
          <cell r="J31">
            <v>10.871416666666667</v>
          </cell>
          <cell r="K31">
            <v>10.871416666666667</v>
          </cell>
          <cell r="L31">
            <v>10.871416666666667</v>
          </cell>
          <cell r="M31">
            <v>10.871416666666667</v>
          </cell>
          <cell r="N31">
            <v>10.871416666666667</v>
          </cell>
          <cell r="O31">
            <v>10.871416666666667</v>
          </cell>
          <cell r="P31">
            <v>10.871416666666667</v>
          </cell>
          <cell r="Q31">
            <v>10.871416666666667</v>
          </cell>
          <cell r="S31">
            <v>130.45699999999999</v>
          </cell>
          <cell r="U31">
            <v>11.088845000000001</v>
          </cell>
          <cell r="V31">
            <v>11.088845000000001</v>
          </cell>
          <cell r="W31">
            <v>11.088845000000001</v>
          </cell>
          <cell r="X31">
            <v>11.088845000000001</v>
          </cell>
          <cell r="Y31">
            <v>11.088845000000001</v>
          </cell>
          <cell r="Z31">
            <v>11.088845000000001</v>
          </cell>
          <cell r="AA31">
            <v>11.088845000000001</v>
          </cell>
          <cell r="AB31">
            <v>11.088845000000001</v>
          </cell>
          <cell r="AC31">
            <v>11.088845000000001</v>
          </cell>
          <cell r="AD31">
            <v>11.088845000000001</v>
          </cell>
          <cell r="AE31">
            <v>11.088845000000001</v>
          </cell>
          <cell r="AF31">
            <v>11.088845000000001</v>
          </cell>
          <cell r="AH31">
            <v>133.06614000000005</v>
          </cell>
          <cell r="AJ31">
            <v>11.310621900000001</v>
          </cell>
          <cell r="AK31">
            <v>11.310621900000001</v>
          </cell>
          <cell r="AL31">
            <v>11.310621900000001</v>
          </cell>
          <cell r="AM31">
            <v>11.310621900000001</v>
          </cell>
          <cell r="AN31">
            <v>11.310621900000001</v>
          </cell>
          <cell r="AO31">
            <v>11.310621900000001</v>
          </cell>
          <cell r="AP31">
            <v>11.310621900000001</v>
          </cell>
          <cell r="AQ31">
            <v>11.310621900000001</v>
          </cell>
          <cell r="AR31">
            <v>11.310621900000001</v>
          </cell>
          <cell r="AS31">
            <v>11.310621900000001</v>
          </cell>
          <cell r="AT31">
            <v>11.310621900000001</v>
          </cell>
          <cell r="AU31">
            <v>11.310621900000001</v>
          </cell>
          <cell r="AW31">
            <v>135.72746280000001</v>
          </cell>
          <cell r="AY31">
            <v>11.536834338000002</v>
          </cell>
          <cell r="AZ31">
            <v>11.536834338000002</v>
          </cell>
          <cell r="BA31">
            <v>11.536834338000002</v>
          </cell>
          <cell r="BB31">
            <v>11.536834338000002</v>
          </cell>
          <cell r="BC31">
            <v>11.536834338000002</v>
          </cell>
          <cell r="BD31">
            <v>11.536834338000002</v>
          </cell>
          <cell r="BE31">
            <v>11.536834338000002</v>
          </cell>
          <cell r="BF31">
            <v>11.536834338000002</v>
          </cell>
          <cell r="BG31">
            <v>11.536834338000002</v>
          </cell>
          <cell r="BH31">
            <v>11.536834338000002</v>
          </cell>
          <cell r="BI31">
            <v>11.536834338000002</v>
          </cell>
          <cell r="BJ31">
            <v>11.536834338000002</v>
          </cell>
          <cell r="BL31">
            <v>138.44201205600004</v>
          </cell>
          <cell r="BN31">
            <v>11.767571024760002</v>
          </cell>
          <cell r="BO31">
            <v>11.767571024760002</v>
          </cell>
          <cell r="BP31">
            <v>11.767571024760002</v>
          </cell>
          <cell r="BQ31">
            <v>11.767571024760002</v>
          </cell>
          <cell r="BR31">
            <v>11.767571024760002</v>
          </cell>
          <cell r="BS31">
            <v>11.767571024760002</v>
          </cell>
          <cell r="BT31">
            <v>11.767571024760002</v>
          </cell>
          <cell r="BU31">
            <v>11.767571024760002</v>
          </cell>
          <cell r="BV31">
            <v>11.767571024760002</v>
          </cell>
          <cell r="BW31">
            <v>11.767571024760002</v>
          </cell>
          <cell r="BX31">
            <v>11.767571024760002</v>
          </cell>
          <cell r="BY31">
            <v>11.767571024760002</v>
          </cell>
          <cell r="CA31">
            <v>141.21085229712003</v>
          </cell>
        </row>
        <row r="32">
          <cell r="B32" t="str">
            <v>Professional Fees</v>
          </cell>
          <cell r="D32" t="str">
            <v>Variable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S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H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  <cell r="AP32">
            <v>0</v>
          </cell>
          <cell r="AQ32">
            <v>0</v>
          </cell>
          <cell r="AR32">
            <v>0</v>
          </cell>
          <cell r="AS32">
            <v>0</v>
          </cell>
          <cell r="AT32">
            <v>0</v>
          </cell>
          <cell r="AU32">
            <v>0</v>
          </cell>
          <cell r="AW32">
            <v>0</v>
          </cell>
          <cell r="AY32">
            <v>0</v>
          </cell>
          <cell r="AZ32">
            <v>0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I32">
            <v>0</v>
          </cell>
          <cell r="BJ32">
            <v>0</v>
          </cell>
          <cell r="BL32">
            <v>0</v>
          </cell>
          <cell r="BN32">
            <v>0</v>
          </cell>
          <cell r="BO32">
            <v>0</v>
          </cell>
          <cell r="BP32">
            <v>0</v>
          </cell>
          <cell r="BQ32">
            <v>0</v>
          </cell>
          <cell r="BR32">
            <v>0</v>
          </cell>
          <cell r="BS32">
            <v>0</v>
          </cell>
          <cell r="BT32">
            <v>0</v>
          </cell>
          <cell r="BU32">
            <v>0</v>
          </cell>
          <cell r="BV32">
            <v>0</v>
          </cell>
          <cell r="BW32">
            <v>0</v>
          </cell>
          <cell r="BX32">
            <v>0</v>
          </cell>
          <cell r="BY32">
            <v>0</v>
          </cell>
          <cell r="CA32">
            <v>0</v>
          </cell>
        </row>
        <row r="33">
          <cell r="B33" t="str">
            <v>Rent and Facilities</v>
          </cell>
          <cell r="D33" t="str">
            <v>Fixed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S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H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  <cell r="AW33">
            <v>0</v>
          </cell>
          <cell r="AY33">
            <v>0</v>
          </cell>
          <cell r="AZ33">
            <v>0</v>
          </cell>
          <cell r="BA33">
            <v>0</v>
          </cell>
          <cell r="BB33">
            <v>0</v>
          </cell>
          <cell r="BC33">
            <v>0</v>
          </cell>
          <cell r="BD33">
            <v>0</v>
          </cell>
          <cell r="BE33">
            <v>0</v>
          </cell>
          <cell r="BF33">
            <v>0</v>
          </cell>
          <cell r="BG33">
            <v>0</v>
          </cell>
          <cell r="BH33">
            <v>0</v>
          </cell>
          <cell r="BI33">
            <v>0</v>
          </cell>
          <cell r="BJ33">
            <v>0</v>
          </cell>
          <cell r="BL33">
            <v>0</v>
          </cell>
          <cell r="BN33">
            <v>0</v>
          </cell>
          <cell r="BO33">
            <v>0</v>
          </cell>
          <cell r="BP33">
            <v>0</v>
          </cell>
          <cell r="BQ33">
            <v>0</v>
          </cell>
          <cell r="BR33">
            <v>0</v>
          </cell>
          <cell r="BS33">
            <v>0</v>
          </cell>
          <cell r="BT33">
            <v>0</v>
          </cell>
          <cell r="BU33">
            <v>0</v>
          </cell>
          <cell r="BV33">
            <v>0</v>
          </cell>
          <cell r="BW33">
            <v>0</v>
          </cell>
          <cell r="BX33">
            <v>0</v>
          </cell>
          <cell r="BY33">
            <v>0</v>
          </cell>
          <cell r="CA33">
            <v>0</v>
          </cell>
        </row>
        <row r="34">
          <cell r="B34" t="str">
            <v>Repairs and Maintenance</v>
          </cell>
          <cell r="D34" t="str">
            <v>Fixed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S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H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0</v>
          </cell>
          <cell r="AR34">
            <v>0</v>
          </cell>
          <cell r="AS34">
            <v>0</v>
          </cell>
          <cell r="AT34">
            <v>0</v>
          </cell>
          <cell r="AU34">
            <v>0</v>
          </cell>
          <cell r="AW34">
            <v>0</v>
          </cell>
          <cell r="AY34">
            <v>0</v>
          </cell>
          <cell r="AZ34">
            <v>0</v>
          </cell>
          <cell r="BA34">
            <v>0</v>
          </cell>
          <cell r="BB34">
            <v>0</v>
          </cell>
          <cell r="BC34">
            <v>0</v>
          </cell>
          <cell r="BD34">
            <v>0</v>
          </cell>
          <cell r="BE34">
            <v>0</v>
          </cell>
          <cell r="BF34">
            <v>0</v>
          </cell>
          <cell r="BG34">
            <v>0</v>
          </cell>
          <cell r="BH34">
            <v>0</v>
          </cell>
          <cell r="BI34">
            <v>0</v>
          </cell>
          <cell r="BJ34">
            <v>0</v>
          </cell>
          <cell r="BL34">
            <v>0</v>
          </cell>
          <cell r="BN34">
            <v>0</v>
          </cell>
          <cell r="BO34">
            <v>0</v>
          </cell>
          <cell r="BP34">
            <v>0</v>
          </cell>
          <cell r="BQ34">
            <v>0</v>
          </cell>
          <cell r="BR34">
            <v>0</v>
          </cell>
          <cell r="BS34">
            <v>0</v>
          </cell>
          <cell r="BT34">
            <v>0</v>
          </cell>
          <cell r="BU34">
            <v>0</v>
          </cell>
          <cell r="BV34">
            <v>0</v>
          </cell>
          <cell r="BW34">
            <v>0</v>
          </cell>
          <cell r="BX34">
            <v>0</v>
          </cell>
          <cell r="BY34">
            <v>0</v>
          </cell>
          <cell r="CA34">
            <v>0</v>
          </cell>
        </row>
        <row r="35">
          <cell r="B35" t="str">
            <v>Technology Expense</v>
          </cell>
          <cell r="D35" t="str">
            <v>Variable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S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H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W35">
            <v>0</v>
          </cell>
          <cell r="AY35">
            <v>0</v>
          </cell>
          <cell r="AZ35">
            <v>0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I35">
            <v>0</v>
          </cell>
          <cell r="BJ35">
            <v>0</v>
          </cell>
          <cell r="BL35">
            <v>0</v>
          </cell>
          <cell r="BN35">
            <v>0</v>
          </cell>
          <cell r="BO35">
            <v>0</v>
          </cell>
          <cell r="BP35">
            <v>0</v>
          </cell>
          <cell r="BQ35">
            <v>0</v>
          </cell>
          <cell r="BR35">
            <v>0</v>
          </cell>
          <cell r="BS35">
            <v>0</v>
          </cell>
          <cell r="BT35">
            <v>0</v>
          </cell>
          <cell r="BU35">
            <v>0</v>
          </cell>
          <cell r="BV35">
            <v>0</v>
          </cell>
          <cell r="BW35">
            <v>0</v>
          </cell>
          <cell r="BX35">
            <v>0</v>
          </cell>
          <cell r="BY35">
            <v>0</v>
          </cell>
          <cell r="CA35">
            <v>0</v>
          </cell>
        </row>
        <row r="36">
          <cell r="B36" t="str">
            <v>Travel Expense</v>
          </cell>
          <cell r="D36" t="str">
            <v>Variable</v>
          </cell>
          <cell r="F36">
            <v>0.32500000000000001</v>
          </cell>
          <cell r="G36">
            <v>0.32500000000000001</v>
          </cell>
          <cell r="H36">
            <v>0.32500000000000001</v>
          </cell>
          <cell r="I36">
            <v>0.32500000000000001</v>
          </cell>
          <cell r="J36">
            <v>0.32500000000000001</v>
          </cell>
          <cell r="K36">
            <v>0.32500000000000001</v>
          </cell>
          <cell r="L36">
            <v>0.32500000000000001</v>
          </cell>
          <cell r="M36">
            <v>0.32500000000000001</v>
          </cell>
          <cell r="N36">
            <v>0.32500000000000001</v>
          </cell>
          <cell r="O36">
            <v>0.32500000000000001</v>
          </cell>
          <cell r="P36">
            <v>0.32500000000000001</v>
          </cell>
          <cell r="Q36">
            <v>0.32500000000000001</v>
          </cell>
          <cell r="S36">
            <v>3.9</v>
          </cell>
          <cell r="U36">
            <v>0.33150000000000002</v>
          </cell>
          <cell r="V36">
            <v>0.33150000000000002</v>
          </cell>
          <cell r="W36">
            <v>0.33150000000000002</v>
          </cell>
          <cell r="X36">
            <v>0.33150000000000002</v>
          </cell>
          <cell r="Y36">
            <v>0.33150000000000002</v>
          </cell>
          <cell r="Z36">
            <v>0.33150000000000002</v>
          </cell>
          <cell r="AA36">
            <v>0.33150000000000002</v>
          </cell>
          <cell r="AB36">
            <v>0.33150000000000002</v>
          </cell>
          <cell r="AC36">
            <v>0.33150000000000002</v>
          </cell>
          <cell r="AD36">
            <v>0.33150000000000002</v>
          </cell>
          <cell r="AE36">
            <v>0.33150000000000002</v>
          </cell>
          <cell r="AF36">
            <v>0.33150000000000002</v>
          </cell>
          <cell r="AH36">
            <v>3.9780000000000011</v>
          </cell>
          <cell r="AJ36">
            <v>0.33813000000000004</v>
          </cell>
          <cell r="AK36">
            <v>0.33813000000000004</v>
          </cell>
          <cell r="AL36">
            <v>0.33813000000000004</v>
          </cell>
          <cell r="AM36">
            <v>0.33813000000000004</v>
          </cell>
          <cell r="AN36">
            <v>0.33813000000000004</v>
          </cell>
          <cell r="AO36">
            <v>0.33813000000000004</v>
          </cell>
          <cell r="AP36">
            <v>0.33813000000000004</v>
          </cell>
          <cell r="AQ36">
            <v>0.33813000000000004</v>
          </cell>
          <cell r="AR36">
            <v>0.33813000000000004</v>
          </cell>
          <cell r="AS36">
            <v>0.33813000000000004</v>
          </cell>
          <cell r="AT36">
            <v>0.33813000000000004</v>
          </cell>
          <cell r="AU36">
            <v>0.33813000000000004</v>
          </cell>
          <cell r="AW36">
            <v>4.0575600000000005</v>
          </cell>
          <cell r="AY36">
            <v>0.34489260000000005</v>
          </cell>
          <cell r="AZ36">
            <v>0.34489260000000005</v>
          </cell>
          <cell r="BA36">
            <v>0.34489260000000005</v>
          </cell>
          <cell r="BB36">
            <v>0.34489260000000005</v>
          </cell>
          <cell r="BC36">
            <v>0.34489260000000005</v>
          </cell>
          <cell r="BD36">
            <v>0.34489260000000005</v>
          </cell>
          <cell r="BE36">
            <v>0.34489260000000005</v>
          </cell>
          <cell r="BF36">
            <v>0.34489260000000005</v>
          </cell>
          <cell r="BG36">
            <v>0.34489260000000005</v>
          </cell>
          <cell r="BH36">
            <v>0.34489260000000005</v>
          </cell>
          <cell r="BI36">
            <v>0.34489260000000005</v>
          </cell>
          <cell r="BJ36">
            <v>0.34489260000000005</v>
          </cell>
          <cell r="BL36">
            <v>4.1387112000000004</v>
          </cell>
          <cell r="BN36">
            <v>0.35179045200000003</v>
          </cell>
          <cell r="BO36">
            <v>0.35179045200000003</v>
          </cell>
          <cell r="BP36">
            <v>0.35179045200000003</v>
          </cell>
          <cell r="BQ36">
            <v>0.35179045200000003</v>
          </cell>
          <cell r="BR36">
            <v>0.35179045200000003</v>
          </cell>
          <cell r="BS36">
            <v>0.35179045200000003</v>
          </cell>
          <cell r="BT36">
            <v>0.35179045200000003</v>
          </cell>
          <cell r="BU36">
            <v>0.35179045200000003</v>
          </cell>
          <cell r="BV36">
            <v>0.35179045200000003</v>
          </cell>
          <cell r="BW36">
            <v>0.35179045200000003</v>
          </cell>
          <cell r="BX36">
            <v>0.35179045200000003</v>
          </cell>
          <cell r="BY36">
            <v>0.35179045200000003</v>
          </cell>
          <cell r="CA36">
            <v>4.2214854239999999</v>
          </cell>
        </row>
        <row r="37">
          <cell r="B37" t="str">
            <v>Corporate Expense</v>
          </cell>
          <cell r="D37" t="str">
            <v>Fixed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S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H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W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0</v>
          </cell>
          <cell r="BD37">
            <v>0</v>
          </cell>
          <cell r="BE37">
            <v>0</v>
          </cell>
          <cell r="BF37">
            <v>0</v>
          </cell>
          <cell r="BG37">
            <v>0</v>
          </cell>
          <cell r="BH37">
            <v>0</v>
          </cell>
          <cell r="BI37">
            <v>0</v>
          </cell>
          <cell r="BJ37">
            <v>0</v>
          </cell>
          <cell r="BL37">
            <v>0</v>
          </cell>
          <cell r="BN37">
            <v>0</v>
          </cell>
          <cell r="BO37">
            <v>0</v>
          </cell>
          <cell r="BP37">
            <v>0</v>
          </cell>
          <cell r="BQ37">
            <v>0</v>
          </cell>
          <cell r="BR37">
            <v>0</v>
          </cell>
          <cell r="BS37">
            <v>0</v>
          </cell>
          <cell r="BT37">
            <v>0</v>
          </cell>
          <cell r="BU37">
            <v>0</v>
          </cell>
          <cell r="BV37">
            <v>0</v>
          </cell>
          <cell r="BW37">
            <v>0</v>
          </cell>
          <cell r="BX37">
            <v>0</v>
          </cell>
          <cell r="BY37">
            <v>0</v>
          </cell>
          <cell r="CA37">
            <v>0</v>
          </cell>
        </row>
        <row r="38">
          <cell r="B38" t="str">
            <v>Total Marketing</v>
          </cell>
          <cell r="F38">
            <v>48.343792809262219</v>
          </cell>
          <cell r="G38">
            <v>48.343792809262219</v>
          </cell>
          <cell r="H38">
            <v>48.343792809262219</v>
          </cell>
          <cell r="I38">
            <v>48.343792809262219</v>
          </cell>
          <cell r="J38">
            <v>48.343792809262219</v>
          </cell>
          <cell r="K38">
            <v>48.343792809262219</v>
          </cell>
          <cell r="L38">
            <v>48.343792809262219</v>
          </cell>
          <cell r="M38">
            <v>48.343792809262219</v>
          </cell>
          <cell r="N38">
            <v>48.343792809262219</v>
          </cell>
          <cell r="O38">
            <v>48.343792809262219</v>
          </cell>
          <cell r="P38">
            <v>48.343792809262219</v>
          </cell>
          <cell r="Q38">
            <v>48.343792809262219</v>
          </cell>
          <cell r="S38">
            <v>580.12551371114671</v>
          </cell>
          <cell r="U38">
            <v>49.310668665447466</v>
          </cell>
          <cell r="V38">
            <v>49.310668665447466</v>
          </cell>
          <cell r="W38">
            <v>49.310668665447466</v>
          </cell>
          <cell r="X38">
            <v>49.310668665447466</v>
          </cell>
          <cell r="Y38">
            <v>49.310668665447466</v>
          </cell>
          <cell r="Z38">
            <v>49.310668665447466</v>
          </cell>
          <cell r="AA38">
            <v>49.310668665447466</v>
          </cell>
          <cell r="AB38">
            <v>49.310668665447466</v>
          </cell>
          <cell r="AC38">
            <v>49.310668665447466</v>
          </cell>
          <cell r="AD38">
            <v>49.310668665447466</v>
          </cell>
          <cell r="AE38">
            <v>49.310668665447466</v>
          </cell>
          <cell r="AF38">
            <v>49.310668665447466</v>
          </cell>
          <cell r="AH38">
            <v>591.72802398536953</v>
          </cell>
          <cell r="AJ38">
            <v>50.296882038756422</v>
          </cell>
          <cell r="AK38">
            <v>50.296882038756422</v>
          </cell>
          <cell r="AL38">
            <v>50.296882038756422</v>
          </cell>
          <cell r="AM38">
            <v>50.296882038756422</v>
          </cell>
          <cell r="AN38">
            <v>50.296882038756422</v>
          </cell>
          <cell r="AO38">
            <v>50.296882038756422</v>
          </cell>
          <cell r="AP38">
            <v>50.296882038756422</v>
          </cell>
          <cell r="AQ38">
            <v>50.296882038756422</v>
          </cell>
          <cell r="AR38">
            <v>50.296882038756422</v>
          </cell>
          <cell r="AS38">
            <v>50.296882038756422</v>
          </cell>
          <cell r="AT38">
            <v>50.296882038756422</v>
          </cell>
          <cell r="AU38">
            <v>50.296882038756422</v>
          </cell>
          <cell r="AW38">
            <v>603.56258446507707</v>
          </cell>
          <cell r="AY38">
            <v>51.302819679531552</v>
          </cell>
          <cell r="AZ38">
            <v>51.302819679531552</v>
          </cell>
          <cell r="BA38">
            <v>51.302819679531552</v>
          </cell>
          <cell r="BB38">
            <v>51.302819679531552</v>
          </cell>
          <cell r="BC38">
            <v>51.302819679531552</v>
          </cell>
          <cell r="BD38">
            <v>51.302819679531552</v>
          </cell>
          <cell r="BE38">
            <v>51.302819679531552</v>
          </cell>
          <cell r="BF38">
            <v>51.302819679531552</v>
          </cell>
          <cell r="BG38">
            <v>51.302819679531552</v>
          </cell>
          <cell r="BH38">
            <v>51.302819679531552</v>
          </cell>
          <cell r="BI38">
            <v>51.302819679531552</v>
          </cell>
          <cell r="BJ38">
            <v>51.302819679531552</v>
          </cell>
          <cell r="BL38">
            <v>615.63383615437851</v>
          </cell>
          <cell r="BN38">
            <v>52.328876073122188</v>
          </cell>
          <cell r="BO38">
            <v>52.328876073122188</v>
          </cell>
          <cell r="BP38">
            <v>52.328876073122188</v>
          </cell>
          <cell r="BQ38">
            <v>52.328876073122188</v>
          </cell>
          <cell r="BR38">
            <v>52.328876073122188</v>
          </cell>
          <cell r="BS38">
            <v>52.328876073122188</v>
          </cell>
          <cell r="BT38">
            <v>52.328876073122188</v>
          </cell>
          <cell r="BU38">
            <v>52.328876073122188</v>
          </cell>
          <cell r="BV38">
            <v>52.328876073122188</v>
          </cell>
          <cell r="BW38">
            <v>52.328876073122188</v>
          </cell>
          <cell r="BX38">
            <v>52.328876073122188</v>
          </cell>
          <cell r="BY38">
            <v>52.328876073122188</v>
          </cell>
          <cell r="CA38">
            <v>627.94651287746615</v>
          </cell>
        </row>
        <row r="40">
          <cell r="B40" t="str">
            <v>Human Resources</v>
          </cell>
        </row>
        <row r="41">
          <cell r="B41" t="str">
            <v>Salaries Expense</v>
          </cell>
          <cell r="D41" t="str">
            <v>Fixed</v>
          </cell>
          <cell r="F41">
            <v>45.449309893578892</v>
          </cell>
          <cell r="G41">
            <v>45.449309893578892</v>
          </cell>
          <cell r="H41">
            <v>45.449309893578892</v>
          </cell>
          <cell r="I41">
            <v>45.449309893578892</v>
          </cell>
          <cell r="J41">
            <v>45.449309893578892</v>
          </cell>
          <cell r="K41">
            <v>45.449309893578892</v>
          </cell>
          <cell r="L41">
            <v>45.449309893578892</v>
          </cell>
          <cell r="M41">
            <v>45.449309893578892</v>
          </cell>
          <cell r="N41">
            <v>45.449309893578892</v>
          </cell>
          <cell r="O41">
            <v>45.449309893578892</v>
          </cell>
          <cell r="P41">
            <v>45.449309893578892</v>
          </cell>
          <cell r="Q41">
            <v>45.449309893578892</v>
          </cell>
          <cell r="S41">
            <v>545.39171872294673</v>
          </cell>
          <cell r="U41">
            <v>46.35829609145047</v>
          </cell>
          <cell r="V41">
            <v>46.35829609145047</v>
          </cell>
          <cell r="W41">
            <v>46.35829609145047</v>
          </cell>
          <cell r="X41">
            <v>46.35829609145047</v>
          </cell>
          <cell r="Y41">
            <v>46.35829609145047</v>
          </cell>
          <cell r="Z41">
            <v>46.35829609145047</v>
          </cell>
          <cell r="AA41">
            <v>46.35829609145047</v>
          </cell>
          <cell r="AB41">
            <v>46.35829609145047</v>
          </cell>
          <cell r="AC41">
            <v>46.35829609145047</v>
          </cell>
          <cell r="AD41">
            <v>46.35829609145047</v>
          </cell>
          <cell r="AE41">
            <v>46.35829609145047</v>
          </cell>
          <cell r="AF41">
            <v>46.35829609145047</v>
          </cell>
          <cell r="AH41">
            <v>556.29955309740569</v>
          </cell>
          <cell r="AJ41">
            <v>47.285462013279478</v>
          </cell>
          <cell r="AK41">
            <v>47.285462013279478</v>
          </cell>
          <cell r="AL41">
            <v>47.285462013279478</v>
          </cell>
          <cell r="AM41">
            <v>47.285462013279478</v>
          </cell>
          <cell r="AN41">
            <v>47.285462013279478</v>
          </cell>
          <cell r="AO41">
            <v>47.285462013279478</v>
          </cell>
          <cell r="AP41">
            <v>47.285462013279478</v>
          </cell>
          <cell r="AQ41">
            <v>47.285462013279478</v>
          </cell>
          <cell r="AR41">
            <v>47.285462013279478</v>
          </cell>
          <cell r="AS41">
            <v>47.285462013279478</v>
          </cell>
          <cell r="AT41">
            <v>47.285462013279478</v>
          </cell>
          <cell r="AU41">
            <v>47.285462013279478</v>
          </cell>
          <cell r="AW41">
            <v>567.42554415935376</v>
          </cell>
          <cell r="AY41">
            <v>48.231171253545071</v>
          </cell>
          <cell r="AZ41">
            <v>48.231171253545071</v>
          </cell>
          <cell r="BA41">
            <v>48.231171253545071</v>
          </cell>
          <cell r="BB41">
            <v>48.231171253545071</v>
          </cell>
          <cell r="BC41">
            <v>48.231171253545071</v>
          </cell>
          <cell r="BD41">
            <v>48.231171253545071</v>
          </cell>
          <cell r="BE41">
            <v>48.231171253545071</v>
          </cell>
          <cell r="BF41">
            <v>48.231171253545071</v>
          </cell>
          <cell r="BG41">
            <v>48.231171253545071</v>
          </cell>
          <cell r="BH41">
            <v>48.231171253545071</v>
          </cell>
          <cell r="BI41">
            <v>48.231171253545071</v>
          </cell>
          <cell r="BJ41">
            <v>48.231171253545071</v>
          </cell>
          <cell r="BL41">
            <v>578.77405504254091</v>
          </cell>
          <cell r="BN41">
            <v>49.195794678615975</v>
          </cell>
          <cell r="BO41">
            <v>49.195794678615975</v>
          </cell>
          <cell r="BP41">
            <v>49.195794678615975</v>
          </cell>
          <cell r="BQ41">
            <v>49.195794678615975</v>
          </cell>
          <cell r="BR41">
            <v>49.195794678615975</v>
          </cell>
          <cell r="BS41">
            <v>49.195794678615975</v>
          </cell>
          <cell r="BT41">
            <v>49.195794678615975</v>
          </cell>
          <cell r="BU41">
            <v>49.195794678615975</v>
          </cell>
          <cell r="BV41">
            <v>49.195794678615975</v>
          </cell>
          <cell r="BW41">
            <v>49.195794678615975</v>
          </cell>
          <cell r="BX41">
            <v>49.195794678615975</v>
          </cell>
          <cell r="BY41">
            <v>49.195794678615975</v>
          </cell>
          <cell r="CA41">
            <v>590.34953614339167</v>
          </cell>
        </row>
        <row r="42">
          <cell r="B42" t="str">
            <v>Marketing Expense</v>
          </cell>
          <cell r="D42" t="str">
            <v>Variable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S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H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0</v>
          </cell>
          <cell r="AP42">
            <v>0</v>
          </cell>
          <cell r="AQ42">
            <v>0</v>
          </cell>
          <cell r="AR42">
            <v>0</v>
          </cell>
          <cell r="AS42">
            <v>0</v>
          </cell>
          <cell r="AT42">
            <v>0</v>
          </cell>
          <cell r="AU42">
            <v>0</v>
          </cell>
          <cell r="AW42">
            <v>0</v>
          </cell>
          <cell r="AY42">
            <v>0</v>
          </cell>
          <cell r="AZ42">
            <v>0</v>
          </cell>
          <cell r="BA42">
            <v>0</v>
          </cell>
          <cell r="BB42">
            <v>0</v>
          </cell>
          <cell r="BC42">
            <v>0</v>
          </cell>
          <cell r="BD42">
            <v>0</v>
          </cell>
          <cell r="BE42">
            <v>0</v>
          </cell>
          <cell r="BF42">
            <v>0</v>
          </cell>
          <cell r="BG42">
            <v>0</v>
          </cell>
          <cell r="BH42">
            <v>0</v>
          </cell>
          <cell r="BI42">
            <v>0</v>
          </cell>
          <cell r="BJ42">
            <v>0</v>
          </cell>
          <cell r="BL42">
            <v>0</v>
          </cell>
          <cell r="BN42">
            <v>0</v>
          </cell>
          <cell r="BO42">
            <v>0</v>
          </cell>
          <cell r="BP42">
            <v>0</v>
          </cell>
          <cell r="BQ42">
            <v>0</v>
          </cell>
          <cell r="BR42">
            <v>0</v>
          </cell>
          <cell r="BS42">
            <v>0</v>
          </cell>
          <cell r="BT42">
            <v>0</v>
          </cell>
          <cell r="BU42">
            <v>0</v>
          </cell>
          <cell r="BV42">
            <v>0</v>
          </cell>
          <cell r="BW42">
            <v>0</v>
          </cell>
          <cell r="BX42">
            <v>0</v>
          </cell>
          <cell r="BY42">
            <v>0</v>
          </cell>
          <cell r="CA42">
            <v>0</v>
          </cell>
        </row>
        <row r="43">
          <cell r="B43" t="str">
            <v>Professional Fees</v>
          </cell>
          <cell r="D43" t="str">
            <v>Variable</v>
          </cell>
          <cell r="F43">
            <v>1</v>
          </cell>
          <cell r="G43">
            <v>1</v>
          </cell>
          <cell r="H43">
            <v>1</v>
          </cell>
          <cell r="I43">
            <v>1</v>
          </cell>
          <cell r="J43">
            <v>1</v>
          </cell>
          <cell r="K43">
            <v>1</v>
          </cell>
          <cell r="L43">
            <v>1</v>
          </cell>
          <cell r="M43">
            <v>1</v>
          </cell>
          <cell r="N43">
            <v>1</v>
          </cell>
          <cell r="O43">
            <v>1</v>
          </cell>
          <cell r="P43">
            <v>1</v>
          </cell>
          <cell r="Q43">
            <v>1</v>
          </cell>
          <cell r="S43">
            <v>12</v>
          </cell>
          <cell r="U43">
            <v>1.02</v>
          </cell>
          <cell r="V43">
            <v>1.02</v>
          </cell>
          <cell r="W43">
            <v>1.02</v>
          </cell>
          <cell r="X43">
            <v>1.02</v>
          </cell>
          <cell r="Y43">
            <v>1.02</v>
          </cell>
          <cell r="Z43">
            <v>1.02</v>
          </cell>
          <cell r="AA43">
            <v>1.02</v>
          </cell>
          <cell r="AB43">
            <v>1.02</v>
          </cell>
          <cell r="AC43">
            <v>1.02</v>
          </cell>
          <cell r="AD43">
            <v>1.02</v>
          </cell>
          <cell r="AE43">
            <v>1.02</v>
          </cell>
          <cell r="AF43">
            <v>1.02</v>
          </cell>
          <cell r="AH43">
            <v>12.239999999999997</v>
          </cell>
          <cell r="AJ43">
            <v>1.0404</v>
          </cell>
          <cell r="AK43">
            <v>1.0404</v>
          </cell>
          <cell r="AL43">
            <v>1.0404</v>
          </cell>
          <cell r="AM43">
            <v>1.0404</v>
          </cell>
          <cell r="AN43">
            <v>1.0404</v>
          </cell>
          <cell r="AO43">
            <v>1.0404</v>
          </cell>
          <cell r="AP43">
            <v>1.0404</v>
          </cell>
          <cell r="AQ43">
            <v>1.0404</v>
          </cell>
          <cell r="AR43">
            <v>1.0404</v>
          </cell>
          <cell r="AS43">
            <v>1.0404</v>
          </cell>
          <cell r="AT43">
            <v>1.0404</v>
          </cell>
          <cell r="AU43">
            <v>1.0404</v>
          </cell>
          <cell r="AW43">
            <v>12.4848</v>
          </cell>
          <cell r="AY43">
            <v>1.0612079999999999</v>
          </cell>
          <cell r="AZ43">
            <v>1.0612079999999999</v>
          </cell>
          <cell r="BA43">
            <v>1.0612079999999999</v>
          </cell>
          <cell r="BB43">
            <v>1.0612079999999999</v>
          </cell>
          <cell r="BC43">
            <v>1.0612079999999999</v>
          </cell>
          <cell r="BD43">
            <v>1.0612079999999999</v>
          </cell>
          <cell r="BE43">
            <v>1.0612079999999999</v>
          </cell>
          <cell r="BF43">
            <v>1.0612079999999999</v>
          </cell>
          <cell r="BG43">
            <v>1.0612079999999999</v>
          </cell>
          <cell r="BH43">
            <v>1.0612079999999999</v>
          </cell>
          <cell r="BI43">
            <v>1.0612079999999999</v>
          </cell>
          <cell r="BJ43">
            <v>1.0612079999999999</v>
          </cell>
          <cell r="BL43">
            <v>12.734496000000002</v>
          </cell>
          <cell r="BN43">
            <v>1.08243216</v>
          </cell>
          <cell r="BO43">
            <v>1.08243216</v>
          </cell>
          <cell r="BP43">
            <v>1.08243216</v>
          </cell>
          <cell r="BQ43">
            <v>1.08243216</v>
          </cell>
          <cell r="BR43">
            <v>1.08243216</v>
          </cell>
          <cell r="BS43">
            <v>1.08243216</v>
          </cell>
          <cell r="BT43">
            <v>1.08243216</v>
          </cell>
          <cell r="BU43">
            <v>1.08243216</v>
          </cell>
          <cell r="BV43">
            <v>1.08243216</v>
          </cell>
          <cell r="BW43">
            <v>1.08243216</v>
          </cell>
          <cell r="BX43">
            <v>1.08243216</v>
          </cell>
          <cell r="BY43">
            <v>1.08243216</v>
          </cell>
          <cell r="CA43">
            <v>12.989185919999999</v>
          </cell>
        </row>
        <row r="44">
          <cell r="B44" t="str">
            <v>Rent and Facilities</v>
          </cell>
          <cell r="D44" t="str">
            <v>Fixed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S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H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  <cell r="AP44">
            <v>0</v>
          </cell>
          <cell r="AQ44">
            <v>0</v>
          </cell>
          <cell r="AR44">
            <v>0</v>
          </cell>
          <cell r="AS44">
            <v>0</v>
          </cell>
          <cell r="AT44">
            <v>0</v>
          </cell>
          <cell r="AU44">
            <v>0</v>
          </cell>
          <cell r="AW44">
            <v>0</v>
          </cell>
          <cell r="AY44">
            <v>0</v>
          </cell>
          <cell r="AZ44">
            <v>0</v>
          </cell>
          <cell r="BA44">
            <v>0</v>
          </cell>
          <cell r="BB44">
            <v>0</v>
          </cell>
          <cell r="BC44">
            <v>0</v>
          </cell>
          <cell r="BD44">
            <v>0</v>
          </cell>
          <cell r="BE44">
            <v>0</v>
          </cell>
          <cell r="BF44">
            <v>0</v>
          </cell>
          <cell r="BG44">
            <v>0</v>
          </cell>
          <cell r="BH44">
            <v>0</v>
          </cell>
          <cell r="BI44">
            <v>0</v>
          </cell>
          <cell r="BJ44">
            <v>0</v>
          </cell>
          <cell r="BL44">
            <v>0</v>
          </cell>
          <cell r="BN44">
            <v>0</v>
          </cell>
          <cell r="BO44">
            <v>0</v>
          </cell>
          <cell r="BP44">
            <v>0</v>
          </cell>
          <cell r="BQ44">
            <v>0</v>
          </cell>
          <cell r="BR44">
            <v>0</v>
          </cell>
          <cell r="BS44">
            <v>0</v>
          </cell>
          <cell r="BT44">
            <v>0</v>
          </cell>
          <cell r="BU44">
            <v>0</v>
          </cell>
          <cell r="BV44">
            <v>0</v>
          </cell>
          <cell r="BW44">
            <v>0</v>
          </cell>
          <cell r="BX44">
            <v>0</v>
          </cell>
          <cell r="BY44">
            <v>0</v>
          </cell>
          <cell r="CA44">
            <v>0</v>
          </cell>
        </row>
        <row r="45">
          <cell r="B45" t="str">
            <v>Repairs and Maintenance</v>
          </cell>
          <cell r="D45" t="str">
            <v>Fixed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S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H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0</v>
          </cell>
          <cell r="AT45">
            <v>0</v>
          </cell>
          <cell r="AU45">
            <v>0</v>
          </cell>
          <cell r="AW45">
            <v>0</v>
          </cell>
          <cell r="AY45">
            <v>0</v>
          </cell>
          <cell r="AZ45">
            <v>0</v>
          </cell>
          <cell r="BA45">
            <v>0</v>
          </cell>
          <cell r="BB45">
            <v>0</v>
          </cell>
          <cell r="BC45">
            <v>0</v>
          </cell>
          <cell r="BD45">
            <v>0</v>
          </cell>
          <cell r="BE45">
            <v>0</v>
          </cell>
          <cell r="BF45">
            <v>0</v>
          </cell>
          <cell r="BG45">
            <v>0</v>
          </cell>
          <cell r="BH45">
            <v>0</v>
          </cell>
          <cell r="BI45">
            <v>0</v>
          </cell>
          <cell r="BJ45">
            <v>0</v>
          </cell>
          <cell r="BL45">
            <v>0</v>
          </cell>
          <cell r="BN45">
            <v>0</v>
          </cell>
          <cell r="BO45">
            <v>0</v>
          </cell>
          <cell r="BP45">
            <v>0</v>
          </cell>
          <cell r="BQ45">
            <v>0</v>
          </cell>
          <cell r="BR45">
            <v>0</v>
          </cell>
          <cell r="BS45">
            <v>0</v>
          </cell>
          <cell r="BT45">
            <v>0</v>
          </cell>
          <cell r="BU45">
            <v>0</v>
          </cell>
          <cell r="BV45">
            <v>0</v>
          </cell>
          <cell r="BW45">
            <v>0</v>
          </cell>
          <cell r="BX45">
            <v>0</v>
          </cell>
          <cell r="BY45">
            <v>0</v>
          </cell>
          <cell r="CA45">
            <v>0</v>
          </cell>
        </row>
        <row r="46">
          <cell r="B46" t="str">
            <v>Technology Expense</v>
          </cell>
          <cell r="D46" t="str">
            <v>Variable</v>
          </cell>
          <cell r="F46">
            <v>5.416666666666667</v>
          </cell>
          <cell r="G46">
            <v>5.416666666666667</v>
          </cell>
          <cell r="H46">
            <v>5.416666666666667</v>
          </cell>
          <cell r="I46">
            <v>5.416666666666667</v>
          </cell>
          <cell r="J46">
            <v>5.416666666666667</v>
          </cell>
          <cell r="K46">
            <v>5.416666666666667</v>
          </cell>
          <cell r="L46">
            <v>5.416666666666667</v>
          </cell>
          <cell r="M46">
            <v>5.416666666666667</v>
          </cell>
          <cell r="N46">
            <v>5.416666666666667</v>
          </cell>
          <cell r="O46">
            <v>5.416666666666667</v>
          </cell>
          <cell r="P46">
            <v>5.416666666666667</v>
          </cell>
          <cell r="Q46">
            <v>5.416666666666667</v>
          </cell>
          <cell r="S46">
            <v>65</v>
          </cell>
          <cell r="U46">
            <v>5.5250000000000004</v>
          </cell>
          <cell r="V46">
            <v>5.5250000000000004</v>
          </cell>
          <cell r="W46">
            <v>5.5250000000000004</v>
          </cell>
          <cell r="X46">
            <v>5.5250000000000004</v>
          </cell>
          <cell r="Y46">
            <v>5.5250000000000004</v>
          </cell>
          <cell r="Z46">
            <v>5.5250000000000004</v>
          </cell>
          <cell r="AA46">
            <v>5.5250000000000004</v>
          </cell>
          <cell r="AB46">
            <v>5.5250000000000004</v>
          </cell>
          <cell r="AC46">
            <v>5.5250000000000004</v>
          </cell>
          <cell r="AD46">
            <v>5.5250000000000004</v>
          </cell>
          <cell r="AE46">
            <v>5.5250000000000004</v>
          </cell>
          <cell r="AF46">
            <v>5.5250000000000004</v>
          </cell>
          <cell r="AH46">
            <v>66.3</v>
          </cell>
          <cell r="AJ46">
            <v>5.6355000000000004</v>
          </cell>
          <cell r="AK46">
            <v>5.6355000000000004</v>
          </cell>
          <cell r="AL46">
            <v>5.6355000000000004</v>
          </cell>
          <cell r="AM46">
            <v>5.6355000000000004</v>
          </cell>
          <cell r="AN46">
            <v>5.6355000000000004</v>
          </cell>
          <cell r="AO46">
            <v>5.6355000000000004</v>
          </cell>
          <cell r="AP46">
            <v>5.6355000000000004</v>
          </cell>
          <cell r="AQ46">
            <v>5.6355000000000004</v>
          </cell>
          <cell r="AR46">
            <v>5.6355000000000004</v>
          </cell>
          <cell r="AS46">
            <v>5.6355000000000004</v>
          </cell>
          <cell r="AT46">
            <v>5.6355000000000004</v>
          </cell>
          <cell r="AU46">
            <v>5.6355000000000004</v>
          </cell>
          <cell r="AW46">
            <v>67.626000000000005</v>
          </cell>
          <cell r="AY46">
            <v>5.7482100000000003</v>
          </cell>
          <cell r="AZ46">
            <v>5.7482100000000003</v>
          </cell>
          <cell r="BA46">
            <v>5.7482100000000003</v>
          </cell>
          <cell r="BB46">
            <v>5.7482100000000003</v>
          </cell>
          <cell r="BC46">
            <v>5.7482100000000003</v>
          </cell>
          <cell r="BD46">
            <v>5.7482100000000003</v>
          </cell>
          <cell r="BE46">
            <v>5.7482100000000003</v>
          </cell>
          <cell r="BF46">
            <v>5.7482100000000003</v>
          </cell>
          <cell r="BG46">
            <v>5.7482100000000003</v>
          </cell>
          <cell r="BH46">
            <v>5.7482100000000003</v>
          </cell>
          <cell r="BI46">
            <v>5.7482100000000003</v>
          </cell>
          <cell r="BJ46">
            <v>5.7482100000000003</v>
          </cell>
          <cell r="BL46">
            <v>68.978520000000003</v>
          </cell>
          <cell r="BN46">
            <v>5.8631742000000004</v>
          </cell>
          <cell r="BO46">
            <v>5.8631742000000004</v>
          </cell>
          <cell r="BP46">
            <v>5.8631742000000004</v>
          </cell>
          <cell r="BQ46">
            <v>5.8631742000000004</v>
          </cell>
          <cell r="BR46">
            <v>5.8631742000000004</v>
          </cell>
          <cell r="BS46">
            <v>5.8631742000000004</v>
          </cell>
          <cell r="BT46">
            <v>5.8631742000000004</v>
          </cell>
          <cell r="BU46">
            <v>5.8631742000000004</v>
          </cell>
          <cell r="BV46">
            <v>5.8631742000000004</v>
          </cell>
          <cell r="BW46">
            <v>5.8631742000000004</v>
          </cell>
          <cell r="BX46">
            <v>5.8631742000000004</v>
          </cell>
          <cell r="BY46">
            <v>5.8631742000000004</v>
          </cell>
          <cell r="CA46">
            <v>70.358090400000023</v>
          </cell>
        </row>
        <row r="47">
          <cell r="B47" t="str">
            <v>Travel Expense</v>
          </cell>
          <cell r="D47" t="str">
            <v>Variable</v>
          </cell>
          <cell r="F47">
            <v>3.1524999999999999</v>
          </cell>
          <cell r="G47">
            <v>3.1524999999999999</v>
          </cell>
          <cell r="H47">
            <v>3.1524999999999999</v>
          </cell>
          <cell r="I47">
            <v>3.1524999999999999</v>
          </cell>
          <cell r="J47">
            <v>3.1524999999999999</v>
          </cell>
          <cell r="K47">
            <v>3.1524999999999999</v>
          </cell>
          <cell r="L47">
            <v>3.1524999999999999</v>
          </cell>
          <cell r="M47">
            <v>3.1524999999999999</v>
          </cell>
          <cell r="N47">
            <v>3.1524999999999999</v>
          </cell>
          <cell r="O47">
            <v>3.1524999999999999</v>
          </cell>
          <cell r="P47">
            <v>3.1524999999999999</v>
          </cell>
          <cell r="Q47">
            <v>3.1524999999999999</v>
          </cell>
          <cell r="S47">
            <v>37.83</v>
          </cell>
          <cell r="U47">
            <v>3.2155499999999999</v>
          </cell>
          <cell r="V47">
            <v>3.2155499999999999</v>
          </cell>
          <cell r="W47">
            <v>3.2155499999999999</v>
          </cell>
          <cell r="X47">
            <v>3.2155499999999999</v>
          </cell>
          <cell r="Y47">
            <v>3.2155499999999999</v>
          </cell>
          <cell r="Z47">
            <v>3.2155499999999999</v>
          </cell>
          <cell r="AA47">
            <v>3.2155499999999999</v>
          </cell>
          <cell r="AB47">
            <v>3.2155499999999999</v>
          </cell>
          <cell r="AC47">
            <v>3.2155499999999999</v>
          </cell>
          <cell r="AD47">
            <v>3.2155499999999999</v>
          </cell>
          <cell r="AE47">
            <v>3.2155499999999999</v>
          </cell>
          <cell r="AF47">
            <v>3.2155499999999999</v>
          </cell>
          <cell r="AH47">
            <v>38.586599999999997</v>
          </cell>
          <cell r="AJ47">
            <v>3.2798609999999999</v>
          </cell>
          <cell r="AK47">
            <v>3.2798609999999999</v>
          </cell>
          <cell r="AL47">
            <v>3.2798609999999999</v>
          </cell>
          <cell r="AM47">
            <v>3.2798609999999999</v>
          </cell>
          <cell r="AN47">
            <v>3.2798609999999999</v>
          </cell>
          <cell r="AO47">
            <v>3.2798609999999999</v>
          </cell>
          <cell r="AP47">
            <v>3.2798609999999999</v>
          </cell>
          <cell r="AQ47">
            <v>3.2798609999999999</v>
          </cell>
          <cell r="AR47">
            <v>3.2798609999999999</v>
          </cell>
          <cell r="AS47">
            <v>3.2798609999999999</v>
          </cell>
          <cell r="AT47">
            <v>3.2798609999999999</v>
          </cell>
          <cell r="AU47">
            <v>3.2798609999999999</v>
          </cell>
          <cell r="AW47">
            <v>39.35833199999999</v>
          </cell>
          <cell r="AY47">
            <v>3.3454582199999998</v>
          </cell>
          <cell r="AZ47">
            <v>3.3454582199999998</v>
          </cell>
          <cell r="BA47">
            <v>3.3454582199999998</v>
          </cell>
          <cell r="BB47">
            <v>3.3454582199999998</v>
          </cell>
          <cell r="BC47">
            <v>3.3454582199999998</v>
          </cell>
          <cell r="BD47">
            <v>3.3454582199999998</v>
          </cell>
          <cell r="BE47">
            <v>3.3454582199999998</v>
          </cell>
          <cell r="BF47">
            <v>3.3454582199999998</v>
          </cell>
          <cell r="BG47">
            <v>3.3454582199999998</v>
          </cell>
          <cell r="BH47">
            <v>3.3454582199999998</v>
          </cell>
          <cell r="BI47">
            <v>3.3454582199999998</v>
          </cell>
          <cell r="BJ47">
            <v>3.3454582199999998</v>
          </cell>
          <cell r="BL47">
            <v>40.14549864</v>
          </cell>
          <cell r="BN47">
            <v>3.4123673844</v>
          </cell>
          <cell r="BO47">
            <v>3.4123673844</v>
          </cell>
          <cell r="BP47">
            <v>3.4123673844</v>
          </cell>
          <cell r="BQ47">
            <v>3.4123673844</v>
          </cell>
          <cell r="BR47">
            <v>3.4123673844</v>
          </cell>
          <cell r="BS47">
            <v>3.4123673844</v>
          </cell>
          <cell r="BT47">
            <v>3.4123673844</v>
          </cell>
          <cell r="BU47">
            <v>3.4123673844</v>
          </cell>
          <cell r="BV47">
            <v>3.4123673844</v>
          </cell>
          <cell r="BW47">
            <v>3.4123673844</v>
          </cell>
          <cell r="BX47">
            <v>3.4123673844</v>
          </cell>
          <cell r="BY47">
            <v>3.4123673844</v>
          </cell>
          <cell r="CA47">
            <v>40.948408612800002</v>
          </cell>
        </row>
        <row r="48">
          <cell r="B48" t="str">
            <v>Corporate Expense</v>
          </cell>
          <cell r="D48" t="str">
            <v>Fixed</v>
          </cell>
          <cell r="F48">
            <v>1.4166666666666667</v>
          </cell>
          <cell r="G48">
            <v>1.4166666666666667</v>
          </cell>
          <cell r="H48">
            <v>1.4166666666666667</v>
          </cell>
          <cell r="I48">
            <v>1.4166666666666667</v>
          </cell>
          <cell r="J48">
            <v>1.4166666666666667</v>
          </cell>
          <cell r="K48">
            <v>1.4166666666666667</v>
          </cell>
          <cell r="L48">
            <v>1.4166666666666667</v>
          </cell>
          <cell r="M48">
            <v>1.4166666666666667</v>
          </cell>
          <cell r="N48">
            <v>1.4166666666666667</v>
          </cell>
          <cell r="O48">
            <v>1.4166666666666667</v>
          </cell>
          <cell r="P48">
            <v>1.4166666666666667</v>
          </cell>
          <cell r="Q48">
            <v>1.4166666666666667</v>
          </cell>
          <cell r="S48">
            <v>17</v>
          </cell>
          <cell r="U48">
            <v>1.4450000000000001</v>
          </cell>
          <cell r="V48">
            <v>1.4450000000000001</v>
          </cell>
          <cell r="W48">
            <v>1.4450000000000001</v>
          </cell>
          <cell r="X48">
            <v>1.4450000000000001</v>
          </cell>
          <cell r="Y48">
            <v>1.4450000000000001</v>
          </cell>
          <cell r="Z48">
            <v>1.4450000000000001</v>
          </cell>
          <cell r="AA48">
            <v>1.4450000000000001</v>
          </cell>
          <cell r="AB48">
            <v>1.4450000000000001</v>
          </cell>
          <cell r="AC48">
            <v>1.4450000000000001</v>
          </cell>
          <cell r="AD48">
            <v>1.4450000000000001</v>
          </cell>
          <cell r="AE48">
            <v>1.4450000000000001</v>
          </cell>
          <cell r="AF48">
            <v>1.4450000000000001</v>
          </cell>
          <cell r="AH48">
            <v>17.34</v>
          </cell>
          <cell r="AJ48">
            <v>1.4739</v>
          </cell>
          <cell r="AK48">
            <v>1.4739</v>
          </cell>
          <cell r="AL48">
            <v>1.4739</v>
          </cell>
          <cell r="AM48">
            <v>1.4739</v>
          </cell>
          <cell r="AN48">
            <v>1.4739</v>
          </cell>
          <cell r="AO48">
            <v>1.4739</v>
          </cell>
          <cell r="AP48">
            <v>1.4739</v>
          </cell>
          <cell r="AQ48">
            <v>1.4739</v>
          </cell>
          <cell r="AR48">
            <v>1.4739</v>
          </cell>
          <cell r="AS48">
            <v>1.4739</v>
          </cell>
          <cell r="AT48">
            <v>1.4739</v>
          </cell>
          <cell r="AU48">
            <v>1.4739</v>
          </cell>
          <cell r="AW48">
            <v>17.686800000000002</v>
          </cell>
          <cell r="AY48">
            <v>1.5033780000000001</v>
          </cell>
          <cell r="AZ48">
            <v>1.5033780000000001</v>
          </cell>
          <cell r="BA48">
            <v>1.5033780000000001</v>
          </cell>
          <cell r="BB48">
            <v>1.5033780000000001</v>
          </cell>
          <cell r="BC48">
            <v>1.5033780000000001</v>
          </cell>
          <cell r="BD48">
            <v>1.5033780000000001</v>
          </cell>
          <cell r="BE48">
            <v>1.5033780000000001</v>
          </cell>
          <cell r="BF48">
            <v>1.5033780000000001</v>
          </cell>
          <cell r="BG48">
            <v>1.5033780000000001</v>
          </cell>
          <cell r="BH48">
            <v>1.5033780000000001</v>
          </cell>
          <cell r="BI48">
            <v>1.5033780000000001</v>
          </cell>
          <cell r="BJ48">
            <v>1.5033780000000001</v>
          </cell>
          <cell r="BL48">
            <v>18.040535999999999</v>
          </cell>
          <cell r="BN48">
            <v>1.5334455600000001</v>
          </cell>
          <cell r="BO48">
            <v>1.5334455600000001</v>
          </cell>
          <cell r="BP48">
            <v>1.5334455600000001</v>
          </cell>
          <cell r="BQ48">
            <v>1.5334455600000001</v>
          </cell>
          <cell r="BR48">
            <v>1.5334455600000001</v>
          </cell>
          <cell r="BS48">
            <v>1.5334455600000001</v>
          </cell>
          <cell r="BT48">
            <v>1.5334455600000001</v>
          </cell>
          <cell r="BU48">
            <v>1.5334455600000001</v>
          </cell>
          <cell r="BV48">
            <v>1.5334455600000001</v>
          </cell>
          <cell r="BW48">
            <v>1.5334455600000001</v>
          </cell>
          <cell r="BX48">
            <v>1.5334455600000001</v>
          </cell>
          <cell r="BY48">
            <v>1.5334455600000001</v>
          </cell>
          <cell r="CA48">
            <v>18.401346720000003</v>
          </cell>
        </row>
        <row r="49">
          <cell r="B49" t="str">
            <v>Total Human Resources</v>
          </cell>
          <cell r="F49">
            <v>56.435143226912224</v>
          </cell>
          <cell r="G49">
            <v>56.435143226912224</v>
          </cell>
          <cell r="H49">
            <v>56.435143226912224</v>
          </cell>
          <cell r="I49">
            <v>56.435143226912224</v>
          </cell>
          <cell r="J49">
            <v>56.435143226912224</v>
          </cell>
          <cell r="K49">
            <v>56.435143226912224</v>
          </cell>
          <cell r="L49">
            <v>56.435143226912224</v>
          </cell>
          <cell r="M49">
            <v>56.435143226912224</v>
          </cell>
          <cell r="N49">
            <v>56.435143226912224</v>
          </cell>
          <cell r="O49">
            <v>56.435143226912224</v>
          </cell>
          <cell r="P49">
            <v>56.435143226912224</v>
          </cell>
          <cell r="Q49">
            <v>56.435143226912224</v>
          </cell>
          <cell r="S49">
            <v>677.22171872294666</v>
          </cell>
          <cell r="U49">
            <v>57.563846091450472</v>
          </cell>
          <cell r="V49">
            <v>57.563846091450472</v>
          </cell>
          <cell r="W49">
            <v>57.563846091450472</v>
          </cell>
          <cell r="X49">
            <v>57.563846091450472</v>
          </cell>
          <cell r="Y49">
            <v>57.563846091450472</v>
          </cell>
          <cell r="Z49">
            <v>57.563846091450472</v>
          </cell>
          <cell r="AA49">
            <v>57.563846091450472</v>
          </cell>
          <cell r="AB49">
            <v>57.563846091450472</v>
          </cell>
          <cell r="AC49">
            <v>57.563846091450472</v>
          </cell>
          <cell r="AD49">
            <v>57.563846091450472</v>
          </cell>
          <cell r="AE49">
            <v>57.563846091450472</v>
          </cell>
          <cell r="AF49">
            <v>57.563846091450472</v>
          </cell>
          <cell r="AH49">
            <v>690.76615309740566</v>
          </cell>
          <cell r="AJ49">
            <v>58.715123013279481</v>
          </cell>
          <cell r="AK49">
            <v>58.715123013279481</v>
          </cell>
          <cell r="AL49">
            <v>58.715123013279481</v>
          </cell>
          <cell r="AM49">
            <v>58.715123013279481</v>
          </cell>
          <cell r="AN49">
            <v>58.715123013279481</v>
          </cell>
          <cell r="AO49">
            <v>58.715123013279481</v>
          </cell>
          <cell r="AP49">
            <v>58.715123013279481</v>
          </cell>
          <cell r="AQ49">
            <v>58.715123013279481</v>
          </cell>
          <cell r="AR49">
            <v>58.715123013279481</v>
          </cell>
          <cell r="AS49">
            <v>58.715123013279481</v>
          </cell>
          <cell r="AT49">
            <v>58.715123013279481</v>
          </cell>
          <cell r="AU49">
            <v>58.715123013279481</v>
          </cell>
          <cell r="AW49">
            <v>704.58147615935377</v>
          </cell>
          <cell r="AY49">
            <v>59.889425473545074</v>
          </cell>
          <cell r="AZ49">
            <v>59.889425473545074</v>
          </cell>
          <cell r="BA49">
            <v>59.889425473545074</v>
          </cell>
          <cell r="BB49">
            <v>59.889425473545074</v>
          </cell>
          <cell r="BC49">
            <v>59.889425473545074</v>
          </cell>
          <cell r="BD49">
            <v>59.889425473545074</v>
          </cell>
          <cell r="BE49">
            <v>59.889425473545074</v>
          </cell>
          <cell r="BF49">
            <v>59.889425473545074</v>
          </cell>
          <cell r="BG49">
            <v>59.889425473545074</v>
          </cell>
          <cell r="BH49">
            <v>59.889425473545074</v>
          </cell>
          <cell r="BI49">
            <v>59.889425473545074</v>
          </cell>
          <cell r="BJ49">
            <v>59.889425473545074</v>
          </cell>
          <cell r="BL49">
            <v>718.67310568254095</v>
          </cell>
          <cell r="BN49">
            <v>61.087213983015978</v>
          </cell>
          <cell r="BO49">
            <v>61.087213983015978</v>
          </cell>
          <cell r="BP49">
            <v>61.087213983015978</v>
          </cell>
          <cell r="BQ49">
            <v>61.087213983015978</v>
          </cell>
          <cell r="BR49">
            <v>61.087213983015978</v>
          </cell>
          <cell r="BS49">
            <v>61.087213983015978</v>
          </cell>
          <cell r="BT49">
            <v>61.087213983015978</v>
          </cell>
          <cell r="BU49">
            <v>61.087213983015978</v>
          </cell>
          <cell r="BV49">
            <v>61.087213983015978</v>
          </cell>
          <cell r="BW49">
            <v>61.087213983015978</v>
          </cell>
          <cell r="BX49">
            <v>61.087213983015978</v>
          </cell>
          <cell r="BY49">
            <v>61.087213983015978</v>
          </cell>
          <cell r="CA49">
            <v>733.04656779619165</v>
          </cell>
        </row>
        <row r="51">
          <cell r="B51" t="str">
            <v>Operations</v>
          </cell>
        </row>
        <row r="52">
          <cell r="B52" t="str">
            <v>Salaries Expense</v>
          </cell>
          <cell r="D52" t="str">
            <v>Fixed</v>
          </cell>
          <cell r="F52">
            <v>83.695177539930214</v>
          </cell>
          <cell r="G52">
            <v>83.695177539930214</v>
          </cell>
          <cell r="H52">
            <v>83.695177539930214</v>
          </cell>
          <cell r="I52">
            <v>83.695177539930214</v>
          </cell>
          <cell r="J52">
            <v>83.695177539930214</v>
          </cell>
          <cell r="K52">
            <v>83.695177539930214</v>
          </cell>
          <cell r="L52">
            <v>83.695177539930214</v>
          </cell>
          <cell r="M52">
            <v>83.695177539930214</v>
          </cell>
          <cell r="N52">
            <v>83.695177539930214</v>
          </cell>
          <cell r="O52">
            <v>83.695177539930214</v>
          </cell>
          <cell r="P52">
            <v>83.695177539930214</v>
          </cell>
          <cell r="Q52">
            <v>83.695177539930214</v>
          </cell>
          <cell r="S52">
            <v>1004.3421304791625</v>
          </cell>
          <cell r="U52">
            <v>85.369081090728812</v>
          </cell>
          <cell r="V52">
            <v>85.369081090728812</v>
          </cell>
          <cell r="W52">
            <v>85.369081090728812</v>
          </cell>
          <cell r="X52">
            <v>85.369081090728812</v>
          </cell>
          <cell r="Y52">
            <v>85.369081090728812</v>
          </cell>
          <cell r="Z52">
            <v>85.369081090728812</v>
          </cell>
          <cell r="AA52">
            <v>85.369081090728812</v>
          </cell>
          <cell r="AB52">
            <v>85.369081090728812</v>
          </cell>
          <cell r="AC52">
            <v>85.369081090728812</v>
          </cell>
          <cell r="AD52">
            <v>85.369081090728812</v>
          </cell>
          <cell r="AE52">
            <v>85.369081090728812</v>
          </cell>
          <cell r="AF52">
            <v>85.369081090728812</v>
          </cell>
          <cell r="AH52">
            <v>1024.428973088746</v>
          </cell>
          <cell r="AJ52">
            <v>87.076462712543389</v>
          </cell>
          <cell r="AK52">
            <v>87.076462712543389</v>
          </cell>
          <cell r="AL52">
            <v>87.076462712543389</v>
          </cell>
          <cell r="AM52">
            <v>87.076462712543389</v>
          </cell>
          <cell r="AN52">
            <v>87.076462712543389</v>
          </cell>
          <cell r="AO52">
            <v>87.076462712543389</v>
          </cell>
          <cell r="AP52">
            <v>87.076462712543389</v>
          </cell>
          <cell r="AQ52">
            <v>87.076462712543389</v>
          </cell>
          <cell r="AR52">
            <v>87.076462712543389</v>
          </cell>
          <cell r="AS52">
            <v>87.076462712543389</v>
          </cell>
          <cell r="AT52">
            <v>87.076462712543389</v>
          </cell>
          <cell r="AU52">
            <v>87.076462712543389</v>
          </cell>
          <cell r="AW52">
            <v>1044.9175525505207</v>
          </cell>
          <cell r="AY52">
            <v>88.817991966794253</v>
          </cell>
          <cell r="AZ52">
            <v>88.817991966794253</v>
          </cell>
          <cell r="BA52">
            <v>88.817991966794253</v>
          </cell>
          <cell r="BB52">
            <v>88.817991966794253</v>
          </cell>
          <cell r="BC52">
            <v>88.817991966794253</v>
          </cell>
          <cell r="BD52">
            <v>88.817991966794253</v>
          </cell>
          <cell r="BE52">
            <v>88.817991966794253</v>
          </cell>
          <cell r="BF52">
            <v>88.817991966794253</v>
          </cell>
          <cell r="BG52">
            <v>88.817991966794253</v>
          </cell>
          <cell r="BH52">
            <v>88.817991966794253</v>
          </cell>
          <cell r="BI52">
            <v>88.817991966794253</v>
          </cell>
          <cell r="BJ52">
            <v>88.817991966794253</v>
          </cell>
          <cell r="BL52">
            <v>1065.8159036015311</v>
          </cell>
          <cell r="BN52">
            <v>90.594351806130135</v>
          </cell>
          <cell r="BO52">
            <v>90.594351806130135</v>
          </cell>
          <cell r="BP52">
            <v>90.594351806130135</v>
          </cell>
          <cell r="BQ52">
            <v>90.594351806130135</v>
          </cell>
          <cell r="BR52">
            <v>90.594351806130135</v>
          </cell>
          <cell r="BS52">
            <v>90.594351806130135</v>
          </cell>
          <cell r="BT52">
            <v>90.594351806130135</v>
          </cell>
          <cell r="BU52">
            <v>90.594351806130135</v>
          </cell>
          <cell r="BV52">
            <v>90.594351806130135</v>
          </cell>
          <cell r="BW52">
            <v>90.594351806130135</v>
          </cell>
          <cell r="BX52">
            <v>90.594351806130135</v>
          </cell>
          <cell r="BY52">
            <v>90.594351806130135</v>
          </cell>
          <cell r="CA52">
            <v>1087.1322216735616</v>
          </cell>
        </row>
        <row r="53">
          <cell r="B53" t="str">
            <v>Marketing Expense</v>
          </cell>
          <cell r="D53" t="str">
            <v>Variable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S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H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P53">
            <v>0</v>
          </cell>
          <cell r="AQ53">
            <v>0</v>
          </cell>
          <cell r="AR53">
            <v>0</v>
          </cell>
          <cell r="AS53">
            <v>0</v>
          </cell>
          <cell r="AT53">
            <v>0</v>
          </cell>
          <cell r="AU53">
            <v>0</v>
          </cell>
          <cell r="AW53">
            <v>0</v>
          </cell>
          <cell r="AY53">
            <v>0</v>
          </cell>
          <cell r="AZ53">
            <v>0</v>
          </cell>
          <cell r="BA53">
            <v>0</v>
          </cell>
          <cell r="BB53">
            <v>0</v>
          </cell>
          <cell r="BC53">
            <v>0</v>
          </cell>
          <cell r="BD53">
            <v>0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I53">
            <v>0</v>
          </cell>
          <cell r="BJ53">
            <v>0</v>
          </cell>
          <cell r="BL53">
            <v>0</v>
          </cell>
          <cell r="BN53">
            <v>0</v>
          </cell>
          <cell r="BO53">
            <v>0</v>
          </cell>
          <cell r="BP53">
            <v>0</v>
          </cell>
          <cell r="BQ53">
            <v>0</v>
          </cell>
          <cell r="BR53">
            <v>0</v>
          </cell>
          <cell r="BS53">
            <v>0</v>
          </cell>
          <cell r="BT53">
            <v>0</v>
          </cell>
          <cell r="BU53">
            <v>0</v>
          </cell>
          <cell r="BV53">
            <v>0</v>
          </cell>
          <cell r="BW53">
            <v>0</v>
          </cell>
          <cell r="BX53">
            <v>0</v>
          </cell>
          <cell r="BY53">
            <v>0</v>
          </cell>
          <cell r="CA53">
            <v>0</v>
          </cell>
        </row>
        <row r="54">
          <cell r="B54" t="str">
            <v>Professional Fees</v>
          </cell>
          <cell r="D54" t="str">
            <v>Variable</v>
          </cell>
          <cell r="F54">
            <v>4.3875000000000002</v>
          </cell>
          <cell r="G54">
            <v>4.3875000000000002</v>
          </cell>
          <cell r="H54">
            <v>4.3875000000000002</v>
          </cell>
          <cell r="I54">
            <v>4.3875000000000002</v>
          </cell>
          <cell r="J54">
            <v>4.3875000000000002</v>
          </cell>
          <cell r="K54">
            <v>4.3875000000000002</v>
          </cell>
          <cell r="L54">
            <v>4.3875000000000002</v>
          </cell>
          <cell r="M54">
            <v>4.3875000000000002</v>
          </cell>
          <cell r="N54">
            <v>4.3875000000000002</v>
          </cell>
          <cell r="O54">
            <v>4.3875000000000002</v>
          </cell>
          <cell r="P54">
            <v>4.3875000000000002</v>
          </cell>
          <cell r="Q54">
            <v>4.3875000000000002</v>
          </cell>
          <cell r="S54">
            <v>52.65</v>
          </cell>
          <cell r="U54">
            <v>4.47525</v>
          </cell>
          <cell r="V54">
            <v>4.47525</v>
          </cell>
          <cell r="W54">
            <v>4.47525</v>
          </cell>
          <cell r="X54">
            <v>4.47525</v>
          </cell>
          <cell r="Y54">
            <v>4.47525</v>
          </cell>
          <cell r="Z54">
            <v>4.47525</v>
          </cell>
          <cell r="AA54">
            <v>4.47525</v>
          </cell>
          <cell r="AB54">
            <v>4.47525</v>
          </cell>
          <cell r="AC54">
            <v>4.47525</v>
          </cell>
          <cell r="AD54">
            <v>4.47525</v>
          </cell>
          <cell r="AE54">
            <v>4.47525</v>
          </cell>
          <cell r="AF54">
            <v>4.47525</v>
          </cell>
          <cell r="AH54">
            <v>53.70300000000001</v>
          </cell>
          <cell r="AJ54">
            <v>4.5647549999999999</v>
          </cell>
          <cell r="AK54">
            <v>4.5647549999999999</v>
          </cell>
          <cell r="AL54">
            <v>4.5647549999999999</v>
          </cell>
          <cell r="AM54">
            <v>4.5647549999999999</v>
          </cell>
          <cell r="AN54">
            <v>4.5647549999999999</v>
          </cell>
          <cell r="AO54">
            <v>4.5647549999999999</v>
          </cell>
          <cell r="AP54">
            <v>4.5647549999999999</v>
          </cell>
          <cell r="AQ54">
            <v>4.5647549999999999</v>
          </cell>
          <cell r="AR54">
            <v>4.5647549999999999</v>
          </cell>
          <cell r="AS54">
            <v>4.5647549999999999</v>
          </cell>
          <cell r="AT54">
            <v>4.5647549999999999</v>
          </cell>
          <cell r="AU54">
            <v>4.5647549999999999</v>
          </cell>
          <cell r="AW54">
            <v>54.777059999999985</v>
          </cell>
          <cell r="AY54">
            <v>4.6560500999999999</v>
          </cell>
          <cell r="AZ54">
            <v>4.6560500999999999</v>
          </cell>
          <cell r="BA54">
            <v>4.6560500999999999</v>
          </cell>
          <cell r="BB54">
            <v>4.6560500999999999</v>
          </cell>
          <cell r="BC54">
            <v>4.6560500999999999</v>
          </cell>
          <cell r="BD54">
            <v>4.6560500999999999</v>
          </cell>
          <cell r="BE54">
            <v>4.6560500999999999</v>
          </cell>
          <cell r="BF54">
            <v>4.6560500999999999</v>
          </cell>
          <cell r="BG54">
            <v>4.6560500999999999</v>
          </cell>
          <cell r="BH54">
            <v>4.6560500999999999</v>
          </cell>
          <cell r="BI54">
            <v>4.6560500999999999</v>
          </cell>
          <cell r="BJ54">
            <v>4.6560500999999999</v>
          </cell>
          <cell r="BL54">
            <v>55.872601200000013</v>
          </cell>
          <cell r="BN54">
            <v>4.749171102</v>
          </cell>
          <cell r="BO54">
            <v>4.749171102</v>
          </cell>
          <cell r="BP54">
            <v>4.749171102</v>
          </cell>
          <cell r="BQ54">
            <v>4.749171102</v>
          </cell>
          <cell r="BR54">
            <v>4.749171102</v>
          </cell>
          <cell r="BS54">
            <v>4.749171102</v>
          </cell>
          <cell r="BT54">
            <v>4.749171102</v>
          </cell>
          <cell r="BU54">
            <v>4.749171102</v>
          </cell>
          <cell r="BV54">
            <v>4.749171102</v>
          </cell>
          <cell r="BW54">
            <v>4.749171102</v>
          </cell>
          <cell r="BX54">
            <v>4.749171102</v>
          </cell>
          <cell r="BY54">
            <v>4.749171102</v>
          </cell>
          <cell r="CA54">
            <v>56.990053223999986</v>
          </cell>
        </row>
        <row r="55">
          <cell r="B55" t="str">
            <v>Rent and Facilities</v>
          </cell>
          <cell r="D55" t="str">
            <v>Fixed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S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H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  <cell r="AW55">
            <v>0</v>
          </cell>
          <cell r="AY55">
            <v>0</v>
          </cell>
          <cell r="AZ55">
            <v>0</v>
          </cell>
          <cell r="BA55">
            <v>0</v>
          </cell>
          <cell r="BB55">
            <v>0</v>
          </cell>
          <cell r="BC55">
            <v>0</v>
          </cell>
          <cell r="BD55">
            <v>0</v>
          </cell>
          <cell r="BE55">
            <v>0</v>
          </cell>
          <cell r="BF55">
            <v>0</v>
          </cell>
          <cell r="BG55">
            <v>0</v>
          </cell>
          <cell r="BH55">
            <v>0</v>
          </cell>
          <cell r="BI55">
            <v>0</v>
          </cell>
          <cell r="BJ55">
            <v>0</v>
          </cell>
          <cell r="BL55">
            <v>0</v>
          </cell>
          <cell r="BN55">
            <v>0</v>
          </cell>
          <cell r="BO55">
            <v>0</v>
          </cell>
          <cell r="BP55">
            <v>0</v>
          </cell>
          <cell r="BQ55">
            <v>0</v>
          </cell>
          <cell r="BR55">
            <v>0</v>
          </cell>
          <cell r="BS55">
            <v>0</v>
          </cell>
          <cell r="BT55">
            <v>0</v>
          </cell>
          <cell r="BU55">
            <v>0</v>
          </cell>
          <cell r="BV55">
            <v>0</v>
          </cell>
          <cell r="BW55">
            <v>0</v>
          </cell>
          <cell r="BX55">
            <v>0</v>
          </cell>
          <cell r="BY55">
            <v>0</v>
          </cell>
          <cell r="CA55">
            <v>0</v>
          </cell>
        </row>
        <row r="56">
          <cell r="B56" t="str">
            <v>Repairs and Maintenance</v>
          </cell>
          <cell r="D56" t="str">
            <v>Fixed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S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H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  <cell r="AW56">
            <v>0</v>
          </cell>
          <cell r="AY56">
            <v>0</v>
          </cell>
          <cell r="AZ56">
            <v>0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I56">
            <v>0</v>
          </cell>
          <cell r="BJ56">
            <v>0</v>
          </cell>
          <cell r="BL56">
            <v>0</v>
          </cell>
          <cell r="BN56">
            <v>0</v>
          </cell>
          <cell r="BO56">
            <v>0</v>
          </cell>
          <cell r="BP56">
            <v>0</v>
          </cell>
          <cell r="BQ56">
            <v>0</v>
          </cell>
          <cell r="BR56">
            <v>0</v>
          </cell>
          <cell r="BS56">
            <v>0</v>
          </cell>
          <cell r="BT56">
            <v>0</v>
          </cell>
          <cell r="BU56">
            <v>0</v>
          </cell>
          <cell r="BV56">
            <v>0</v>
          </cell>
          <cell r="BW56">
            <v>0</v>
          </cell>
          <cell r="BX56">
            <v>0</v>
          </cell>
          <cell r="BY56">
            <v>0</v>
          </cell>
          <cell r="CA56">
            <v>0</v>
          </cell>
        </row>
        <row r="57">
          <cell r="B57" t="str">
            <v>Technology Expense</v>
          </cell>
          <cell r="D57" t="str">
            <v>Variable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S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H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  <cell r="AW57">
            <v>0</v>
          </cell>
          <cell r="AY57">
            <v>0</v>
          </cell>
          <cell r="AZ57">
            <v>0</v>
          </cell>
          <cell r="BA57">
            <v>0</v>
          </cell>
          <cell r="BB57">
            <v>0</v>
          </cell>
          <cell r="BC57">
            <v>0</v>
          </cell>
          <cell r="BD57">
            <v>0</v>
          </cell>
          <cell r="BE57">
            <v>0</v>
          </cell>
          <cell r="BF57">
            <v>0</v>
          </cell>
          <cell r="BG57">
            <v>0</v>
          </cell>
          <cell r="BH57">
            <v>0</v>
          </cell>
          <cell r="BI57">
            <v>0</v>
          </cell>
          <cell r="BJ57">
            <v>0</v>
          </cell>
          <cell r="BL57">
            <v>0</v>
          </cell>
          <cell r="BN57">
            <v>0</v>
          </cell>
          <cell r="BO57">
            <v>0</v>
          </cell>
          <cell r="BP57">
            <v>0</v>
          </cell>
          <cell r="BQ57">
            <v>0</v>
          </cell>
          <cell r="BR57">
            <v>0</v>
          </cell>
          <cell r="BS57">
            <v>0</v>
          </cell>
          <cell r="BT57">
            <v>0</v>
          </cell>
          <cell r="BU57">
            <v>0</v>
          </cell>
          <cell r="BV57">
            <v>0</v>
          </cell>
          <cell r="BW57">
            <v>0</v>
          </cell>
          <cell r="BX57">
            <v>0</v>
          </cell>
          <cell r="BY57">
            <v>0</v>
          </cell>
          <cell r="CA57">
            <v>0</v>
          </cell>
        </row>
        <row r="58">
          <cell r="B58" t="str">
            <v>Travel Expense</v>
          </cell>
          <cell r="D58" t="str">
            <v>Variable</v>
          </cell>
          <cell r="F58">
            <v>10.831666666666665</v>
          </cell>
          <cell r="G58">
            <v>10.831666666666665</v>
          </cell>
          <cell r="H58">
            <v>10.831666666666665</v>
          </cell>
          <cell r="I58">
            <v>10.831666666666665</v>
          </cell>
          <cell r="J58">
            <v>10.831666666666665</v>
          </cell>
          <cell r="K58">
            <v>10.831666666666665</v>
          </cell>
          <cell r="L58">
            <v>10.831666666666665</v>
          </cell>
          <cell r="M58">
            <v>10.831666666666665</v>
          </cell>
          <cell r="N58">
            <v>10.831666666666665</v>
          </cell>
          <cell r="O58">
            <v>10.831666666666665</v>
          </cell>
          <cell r="P58">
            <v>10.831666666666665</v>
          </cell>
          <cell r="Q58">
            <v>10.831666666666665</v>
          </cell>
          <cell r="S58">
            <v>129.97999999999999</v>
          </cell>
          <cell r="U58">
            <v>11.048299999999999</v>
          </cell>
          <cell r="V58">
            <v>11.048299999999999</v>
          </cell>
          <cell r="W58">
            <v>11.048299999999999</v>
          </cell>
          <cell r="X58">
            <v>11.048299999999999</v>
          </cell>
          <cell r="Y58">
            <v>11.048299999999999</v>
          </cell>
          <cell r="Z58">
            <v>11.048299999999999</v>
          </cell>
          <cell r="AA58">
            <v>11.048299999999999</v>
          </cell>
          <cell r="AB58">
            <v>11.048299999999999</v>
          </cell>
          <cell r="AC58">
            <v>11.048299999999999</v>
          </cell>
          <cell r="AD58">
            <v>11.048299999999999</v>
          </cell>
          <cell r="AE58">
            <v>11.048299999999999</v>
          </cell>
          <cell r="AF58">
            <v>11.048299999999999</v>
          </cell>
          <cell r="AH58">
            <v>132.5796</v>
          </cell>
          <cell r="AJ58">
            <v>11.269266</v>
          </cell>
          <cell r="AK58">
            <v>11.269266</v>
          </cell>
          <cell r="AL58">
            <v>11.269266</v>
          </cell>
          <cell r="AM58">
            <v>11.269266</v>
          </cell>
          <cell r="AN58">
            <v>11.269266</v>
          </cell>
          <cell r="AO58">
            <v>11.269266</v>
          </cell>
          <cell r="AP58">
            <v>11.269266</v>
          </cell>
          <cell r="AQ58">
            <v>11.269266</v>
          </cell>
          <cell r="AR58">
            <v>11.269266</v>
          </cell>
          <cell r="AS58">
            <v>11.269266</v>
          </cell>
          <cell r="AT58">
            <v>11.269266</v>
          </cell>
          <cell r="AU58">
            <v>11.269266</v>
          </cell>
          <cell r="AW58">
            <v>135.23119199999999</v>
          </cell>
          <cell r="AY58">
            <v>11.494651320000001</v>
          </cell>
          <cell r="AZ58">
            <v>11.494651320000001</v>
          </cell>
          <cell r="BA58">
            <v>11.494651320000001</v>
          </cell>
          <cell r="BB58">
            <v>11.494651320000001</v>
          </cell>
          <cell r="BC58">
            <v>11.494651320000001</v>
          </cell>
          <cell r="BD58">
            <v>11.494651320000001</v>
          </cell>
          <cell r="BE58">
            <v>11.494651320000001</v>
          </cell>
          <cell r="BF58">
            <v>11.494651320000001</v>
          </cell>
          <cell r="BG58">
            <v>11.494651320000001</v>
          </cell>
          <cell r="BH58">
            <v>11.494651320000001</v>
          </cell>
          <cell r="BI58">
            <v>11.494651320000001</v>
          </cell>
          <cell r="BJ58">
            <v>11.494651320000001</v>
          </cell>
          <cell r="BL58">
            <v>137.93581584</v>
          </cell>
          <cell r="BN58">
            <v>11.724544346400002</v>
          </cell>
          <cell r="BO58">
            <v>11.724544346400002</v>
          </cell>
          <cell r="BP58">
            <v>11.724544346400002</v>
          </cell>
          <cell r="BQ58">
            <v>11.724544346400002</v>
          </cell>
          <cell r="BR58">
            <v>11.724544346400002</v>
          </cell>
          <cell r="BS58">
            <v>11.724544346400002</v>
          </cell>
          <cell r="BT58">
            <v>11.724544346400002</v>
          </cell>
          <cell r="BU58">
            <v>11.724544346400002</v>
          </cell>
          <cell r="BV58">
            <v>11.724544346400002</v>
          </cell>
          <cell r="BW58">
            <v>11.724544346400002</v>
          </cell>
          <cell r="BX58">
            <v>11.724544346400002</v>
          </cell>
          <cell r="BY58">
            <v>11.724544346400002</v>
          </cell>
          <cell r="CA58">
            <v>140.69453215679999</v>
          </cell>
        </row>
        <row r="59">
          <cell r="B59" t="str">
            <v>Corporate Expense</v>
          </cell>
          <cell r="D59" t="str">
            <v>Fixed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S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H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W59">
            <v>0</v>
          </cell>
          <cell r="AY59">
            <v>0</v>
          </cell>
          <cell r="AZ59">
            <v>0</v>
          </cell>
          <cell r="BA59">
            <v>0</v>
          </cell>
          <cell r="BB59">
            <v>0</v>
          </cell>
          <cell r="BC59">
            <v>0</v>
          </cell>
          <cell r="BD59">
            <v>0</v>
          </cell>
          <cell r="BE59">
            <v>0</v>
          </cell>
          <cell r="BF59">
            <v>0</v>
          </cell>
          <cell r="BG59">
            <v>0</v>
          </cell>
          <cell r="BH59">
            <v>0</v>
          </cell>
          <cell r="BI59">
            <v>0</v>
          </cell>
          <cell r="BJ59">
            <v>0</v>
          </cell>
          <cell r="BL59">
            <v>0</v>
          </cell>
          <cell r="BN59">
            <v>0</v>
          </cell>
          <cell r="BO59">
            <v>0</v>
          </cell>
          <cell r="BP59">
            <v>0</v>
          </cell>
          <cell r="BQ59">
            <v>0</v>
          </cell>
          <cell r="BR59">
            <v>0</v>
          </cell>
          <cell r="BS59">
            <v>0</v>
          </cell>
          <cell r="BT59">
            <v>0</v>
          </cell>
          <cell r="BU59">
            <v>0</v>
          </cell>
          <cell r="BV59">
            <v>0</v>
          </cell>
          <cell r="BW59">
            <v>0</v>
          </cell>
          <cell r="BX59">
            <v>0</v>
          </cell>
          <cell r="BY59">
            <v>0</v>
          </cell>
          <cell r="CA59">
            <v>0</v>
          </cell>
        </row>
        <row r="60">
          <cell r="B60" t="str">
            <v>Total Operations</v>
          </cell>
          <cell r="F60">
            <v>98.91434420659688</v>
          </cell>
          <cell r="G60">
            <v>98.91434420659688</v>
          </cell>
          <cell r="H60">
            <v>98.91434420659688</v>
          </cell>
          <cell r="I60">
            <v>98.91434420659688</v>
          </cell>
          <cell r="J60">
            <v>98.91434420659688</v>
          </cell>
          <cell r="K60">
            <v>98.91434420659688</v>
          </cell>
          <cell r="L60">
            <v>98.91434420659688</v>
          </cell>
          <cell r="M60">
            <v>98.91434420659688</v>
          </cell>
          <cell r="N60">
            <v>98.91434420659688</v>
          </cell>
          <cell r="O60">
            <v>98.91434420659688</v>
          </cell>
          <cell r="P60">
            <v>98.91434420659688</v>
          </cell>
          <cell r="Q60">
            <v>98.91434420659688</v>
          </cell>
          <cell r="S60">
            <v>1186.9721304791624</v>
          </cell>
          <cell r="U60">
            <v>100.89263109072881</v>
          </cell>
          <cell r="V60">
            <v>100.89263109072881</v>
          </cell>
          <cell r="W60">
            <v>100.89263109072881</v>
          </cell>
          <cell r="X60">
            <v>100.89263109072881</v>
          </cell>
          <cell r="Y60">
            <v>100.89263109072881</v>
          </cell>
          <cell r="Z60">
            <v>100.89263109072881</v>
          </cell>
          <cell r="AA60">
            <v>100.89263109072881</v>
          </cell>
          <cell r="AB60">
            <v>100.89263109072881</v>
          </cell>
          <cell r="AC60">
            <v>100.89263109072881</v>
          </cell>
          <cell r="AD60">
            <v>100.89263109072881</v>
          </cell>
          <cell r="AE60">
            <v>100.89263109072881</v>
          </cell>
          <cell r="AF60">
            <v>100.89263109072881</v>
          </cell>
          <cell r="AH60">
            <v>1210.711573088746</v>
          </cell>
          <cell r="AJ60">
            <v>102.9104837125434</v>
          </cell>
          <cell r="AK60">
            <v>102.9104837125434</v>
          </cell>
          <cell r="AL60">
            <v>102.9104837125434</v>
          </cell>
          <cell r="AM60">
            <v>102.9104837125434</v>
          </cell>
          <cell r="AN60">
            <v>102.9104837125434</v>
          </cell>
          <cell r="AO60">
            <v>102.9104837125434</v>
          </cell>
          <cell r="AP60">
            <v>102.9104837125434</v>
          </cell>
          <cell r="AQ60">
            <v>102.9104837125434</v>
          </cell>
          <cell r="AR60">
            <v>102.9104837125434</v>
          </cell>
          <cell r="AS60">
            <v>102.9104837125434</v>
          </cell>
          <cell r="AT60">
            <v>102.9104837125434</v>
          </cell>
          <cell r="AU60">
            <v>102.9104837125434</v>
          </cell>
          <cell r="AW60">
            <v>1234.9258045505208</v>
          </cell>
          <cell r="AY60">
            <v>104.96869338679426</v>
          </cell>
          <cell r="AZ60">
            <v>104.96869338679426</v>
          </cell>
          <cell r="BA60">
            <v>104.96869338679426</v>
          </cell>
          <cell r="BB60">
            <v>104.96869338679426</v>
          </cell>
          <cell r="BC60">
            <v>104.96869338679426</v>
          </cell>
          <cell r="BD60">
            <v>104.96869338679426</v>
          </cell>
          <cell r="BE60">
            <v>104.96869338679426</v>
          </cell>
          <cell r="BF60">
            <v>104.96869338679426</v>
          </cell>
          <cell r="BG60">
            <v>104.96869338679426</v>
          </cell>
          <cell r="BH60">
            <v>104.96869338679426</v>
          </cell>
          <cell r="BI60">
            <v>104.96869338679426</v>
          </cell>
          <cell r="BJ60">
            <v>104.96869338679426</v>
          </cell>
          <cell r="BL60">
            <v>1259.6243206415311</v>
          </cell>
          <cell r="BN60">
            <v>107.06806725453013</v>
          </cell>
          <cell r="BO60">
            <v>107.06806725453013</v>
          </cell>
          <cell r="BP60">
            <v>107.06806725453013</v>
          </cell>
          <cell r="BQ60">
            <v>107.06806725453013</v>
          </cell>
          <cell r="BR60">
            <v>107.06806725453013</v>
          </cell>
          <cell r="BS60">
            <v>107.06806725453013</v>
          </cell>
          <cell r="BT60">
            <v>107.06806725453013</v>
          </cell>
          <cell r="BU60">
            <v>107.06806725453013</v>
          </cell>
          <cell r="BV60">
            <v>107.06806725453013</v>
          </cell>
          <cell r="BW60">
            <v>107.06806725453013</v>
          </cell>
          <cell r="BX60">
            <v>107.06806725453013</v>
          </cell>
          <cell r="BY60">
            <v>107.06806725453013</v>
          </cell>
          <cell r="CA60">
            <v>1284.8168070543616</v>
          </cell>
        </row>
        <row r="62">
          <cell r="B62" t="str">
            <v>Facilities</v>
          </cell>
        </row>
        <row r="63">
          <cell r="B63" t="str">
            <v>Salaries Expense</v>
          </cell>
          <cell r="D63" t="str">
            <v>Fixed</v>
          </cell>
          <cell r="F63">
            <v>10.562621879309999</v>
          </cell>
          <cell r="G63">
            <v>10.562621879309999</v>
          </cell>
          <cell r="H63">
            <v>10.562621879309999</v>
          </cell>
          <cell r="I63">
            <v>10.562621879309999</v>
          </cell>
          <cell r="J63">
            <v>10.562621879309999</v>
          </cell>
          <cell r="K63">
            <v>10.562621879309999</v>
          </cell>
          <cell r="L63">
            <v>10.562621879309999</v>
          </cell>
          <cell r="M63">
            <v>10.562621879309999</v>
          </cell>
          <cell r="N63">
            <v>10.562621879309999</v>
          </cell>
          <cell r="O63">
            <v>10.562621879309999</v>
          </cell>
          <cell r="P63">
            <v>10.562621879309999</v>
          </cell>
          <cell r="Q63">
            <v>10.562621879309999</v>
          </cell>
          <cell r="S63">
            <v>126.75146255172</v>
          </cell>
          <cell r="U63">
            <v>10.773874316896199</v>
          </cell>
          <cell r="V63">
            <v>10.773874316896199</v>
          </cell>
          <cell r="W63">
            <v>10.773874316896199</v>
          </cell>
          <cell r="X63">
            <v>10.773874316896199</v>
          </cell>
          <cell r="Y63">
            <v>10.773874316896199</v>
          </cell>
          <cell r="Z63">
            <v>10.773874316896199</v>
          </cell>
          <cell r="AA63">
            <v>10.773874316896199</v>
          </cell>
          <cell r="AB63">
            <v>10.773874316896199</v>
          </cell>
          <cell r="AC63">
            <v>10.773874316896199</v>
          </cell>
          <cell r="AD63">
            <v>10.773874316896199</v>
          </cell>
          <cell r="AE63">
            <v>10.773874316896199</v>
          </cell>
          <cell r="AF63">
            <v>10.773874316896199</v>
          </cell>
          <cell r="AH63">
            <v>129.2864918027544</v>
          </cell>
          <cell r="AJ63">
            <v>10.989351803234124</v>
          </cell>
          <cell r="AK63">
            <v>10.989351803234124</v>
          </cell>
          <cell r="AL63">
            <v>10.989351803234124</v>
          </cell>
          <cell r="AM63">
            <v>10.989351803234124</v>
          </cell>
          <cell r="AN63">
            <v>10.989351803234124</v>
          </cell>
          <cell r="AO63">
            <v>10.989351803234124</v>
          </cell>
          <cell r="AP63">
            <v>10.989351803234124</v>
          </cell>
          <cell r="AQ63">
            <v>10.989351803234124</v>
          </cell>
          <cell r="AR63">
            <v>10.989351803234124</v>
          </cell>
          <cell r="AS63">
            <v>10.989351803234124</v>
          </cell>
          <cell r="AT63">
            <v>10.989351803234124</v>
          </cell>
          <cell r="AU63">
            <v>10.989351803234124</v>
          </cell>
          <cell r="AW63">
            <v>131.87222163880952</v>
          </cell>
          <cell r="AY63">
            <v>11.209138839298806</v>
          </cell>
          <cell r="AZ63">
            <v>11.209138839298806</v>
          </cell>
          <cell r="BA63">
            <v>11.209138839298806</v>
          </cell>
          <cell r="BB63">
            <v>11.209138839298806</v>
          </cell>
          <cell r="BC63">
            <v>11.209138839298806</v>
          </cell>
          <cell r="BD63">
            <v>11.209138839298806</v>
          </cell>
          <cell r="BE63">
            <v>11.209138839298806</v>
          </cell>
          <cell r="BF63">
            <v>11.209138839298806</v>
          </cell>
          <cell r="BG63">
            <v>11.209138839298806</v>
          </cell>
          <cell r="BH63">
            <v>11.209138839298806</v>
          </cell>
          <cell r="BI63">
            <v>11.209138839298806</v>
          </cell>
          <cell r="BJ63">
            <v>11.209138839298806</v>
          </cell>
          <cell r="BL63">
            <v>134.50966607158566</v>
          </cell>
          <cell r="BN63">
            <v>11.433321616084783</v>
          </cell>
          <cell r="BO63">
            <v>11.433321616084783</v>
          </cell>
          <cell r="BP63">
            <v>11.433321616084783</v>
          </cell>
          <cell r="BQ63">
            <v>11.433321616084783</v>
          </cell>
          <cell r="BR63">
            <v>11.433321616084783</v>
          </cell>
          <cell r="BS63">
            <v>11.433321616084783</v>
          </cell>
          <cell r="BT63">
            <v>11.433321616084783</v>
          </cell>
          <cell r="BU63">
            <v>11.433321616084783</v>
          </cell>
          <cell r="BV63">
            <v>11.433321616084783</v>
          </cell>
          <cell r="BW63">
            <v>11.433321616084783</v>
          </cell>
          <cell r="BX63">
            <v>11.433321616084783</v>
          </cell>
          <cell r="BY63">
            <v>11.433321616084783</v>
          </cell>
          <cell r="CA63">
            <v>137.19985939301739</v>
          </cell>
        </row>
        <row r="64">
          <cell r="B64" t="str">
            <v>Marketing Expense</v>
          </cell>
          <cell r="D64" t="str">
            <v>Variable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S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H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P64">
            <v>0</v>
          </cell>
          <cell r="AQ64">
            <v>0</v>
          </cell>
          <cell r="AR64">
            <v>0</v>
          </cell>
          <cell r="AS64">
            <v>0</v>
          </cell>
          <cell r="AT64">
            <v>0</v>
          </cell>
          <cell r="AU64">
            <v>0</v>
          </cell>
          <cell r="AW64">
            <v>0</v>
          </cell>
          <cell r="AY64">
            <v>0</v>
          </cell>
          <cell r="AZ64">
            <v>0</v>
          </cell>
          <cell r="BA64">
            <v>0</v>
          </cell>
          <cell r="BB64">
            <v>0</v>
          </cell>
          <cell r="BC64">
            <v>0</v>
          </cell>
          <cell r="BD64">
            <v>0</v>
          </cell>
          <cell r="BE64">
            <v>0</v>
          </cell>
          <cell r="BF64">
            <v>0</v>
          </cell>
          <cell r="BG64">
            <v>0</v>
          </cell>
          <cell r="BH64">
            <v>0</v>
          </cell>
          <cell r="BI64">
            <v>0</v>
          </cell>
          <cell r="BJ64">
            <v>0</v>
          </cell>
          <cell r="BL64">
            <v>0</v>
          </cell>
          <cell r="BN64">
            <v>0</v>
          </cell>
          <cell r="BO64">
            <v>0</v>
          </cell>
          <cell r="BP64">
            <v>0</v>
          </cell>
          <cell r="BQ64">
            <v>0</v>
          </cell>
          <cell r="BR64">
            <v>0</v>
          </cell>
          <cell r="BS64">
            <v>0</v>
          </cell>
          <cell r="BT64">
            <v>0</v>
          </cell>
          <cell r="BU64">
            <v>0</v>
          </cell>
          <cell r="BV64">
            <v>0</v>
          </cell>
          <cell r="BW64">
            <v>0</v>
          </cell>
          <cell r="BX64">
            <v>0</v>
          </cell>
          <cell r="BY64">
            <v>0</v>
          </cell>
          <cell r="CA64">
            <v>0</v>
          </cell>
        </row>
        <row r="65">
          <cell r="B65" t="str">
            <v>Professional Fees</v>
          </cell>
          <cell r="D65" t="str">
            <v>Variable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S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H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0</v>
          </cell>
          <cell r="AU65">
            <v>0</v>
          </cell>
          <cell r="AW65">
            <v>0</v>
          </cell>
          <cell r="AY65">
            <v>0</v>
          </cell>
          <cell r="AZ65">
            <v>0</v>
          </cell>
          <cell r="BA65">
            <v>0</v>
          </cell>
          <cell r="BB65">
            <v>0</v>
          </cell>
          <cell r="BC65">
            <v>0</v>
          </cell>
          <cell r="BD65">
            <v>0</v>
          </cell>
          <cell r="BE65">
            <v>0</v>
          </cell>
          <cell r="BF65">
            <v>0</v>
          </cell>
          <cell r="BG65">
            <v>0</v>
          </cell>
          <cell r="BH65">
            <v>0</v>
          </cell>
          <cell r="BI65">
            <v>0</v>
          </cell>
          <cell r="BJ65">
            <v>0</v>
          </cell>
          <cell r="BL65">
            <v>0</v>
          </cell>
          <cell r="BN65">
            <v>0</v>
          </cell>
          <cell r="BO65">
            <v>0</v>
          </cell>
          <cell r="BP65">
            <v>0</v>
          </cell>
          <cell r="BQ65">
            <v>0</v>
          </cell>
          <cell r="BR65">
            <v>0</v>
          </cell>
          <cell r="BS65">
            <v>0</v>
          </cell>
          <cell r="BT65">
            <v>0</v>
          </cell>
          <cell r="BU65">
            <v>0</v>
          </cell>
          <cell r="BV65">
            <v>0</v>
          </cell>
          <cell r="BW65">
            <v>0</v>
          </cell>
          <cell r="BX65">
            <v>0</v>
          </cell>
          <cell r="BY65">
            <v>0</v>
          </cell>
          <cell r="CA65">
            <v>0</v>
          </cell>
        </row>
        <row r="66">
          <cell r="B66" t="str">
            <v>Rent and Facilities</v>
          </cell>
          <cell r="D66" t="str">
            <v>Fixed</v>
          </cell>
          <cell r="F66">
            <v>11.293666666666667</v>
          </cell>
          <cell r="G66">
            <v>11.293666666666667</v>
          </cell>
          <cell r="H66">
            <v>11.293666666666667</v>
          </cell>
          <cell r="I66">
            <v>11.293666666666667</v>
          </cell>
          <cell r="J66">
            <v>11.293666666666667</v>
          </cell>
          <cell r="K66">
            <v>11.293666666666667</v>
          </cell>
          <cell r="L66">
            <v>11.293666666666667</v>
          </cell>
          <cell r="M66">
            <v>11.293666666666667</v>
          </cell>
          <cell r="N66">
            <v>11.293666666666667</v>
          </cell>
          <cell r="O66">
            <v>11.293666666666667</v>
          </cell>
          <cell r="P66">
            <v>11.293666666666667</v>
          </cell>
          <cell r="Q66">
            <v>11.293666666666667</v>
          </cell>
          <cell r="S66">
            <v>135.524</v>
          </cell>
          <cell r="U66">
            <v>11.519540000000001</v>
          </cell>
          <cell r="V66">
            <v>11.519540000000001</v>
          </cell>
          <cell r="W66">
            <v>11.519540000000001</v>
          </cell>
          <cell r="X66">
            <v>11.519540000000001</v>
          </cell>
          <cell r="Y66">
            <v>11.519540000000001</v>
          </cell>
          <cell r="Z66">
            <v>11.519540000000001</v>
          </cell>
          <cell r="AA66">
            <v>11.519540000000001</v>
          </cell>
          <cell r="AB66">
            <v>11.519540000000001</v>
          </cell>
          <cell r="AC66">
            <v>11.519540000000001</v>
          </cell>
          <cell r="AD66">
            <v>11.519540000000001</v>
          </cell>
          <cell r="AE66">
            <v>11.519540000000001</v>
          </cell>
          <cell r="AF66">
            <v>11.519540000000001</v>
          </cell>
          <cell r="AH66">
            <v>138.23448000000005</v>
          </cell>
          <cell r="AJ66">
            <v>11.749930800000001</v>
          </cell>
          <cell r="AK66">
            <v>11.749930800000001</v>
          </cell>
          <cell r="AL66">
            <v>11.749930800000001</v>
          </cell>
          <cell r="AM66">
            <v>11.749930800000001</v>
          </cell>
          <cell r="AN66">
            <v>11.749930800000001</v>
          </cell>
          <cell r="AO66">
            <v>11.749930800000001</v>
          </cell>
          <cell r="AP66">
            <v>11.749930800000001</v>
          </cell>
          <cell r="AQ66">
            <v>11.749930800000001</v>
          </cell>
          <cell r="AR66">
            <v>11.749930800000001</v>
          </cell>
          <cell r="AS66">
            <v>11.749930800000001</v>
          </cell>
          <cell r="AT66">
            <v>11.749930800000001</v>
          </cell>
          <cell r="AU66">
            <v>11.749930800000001</v>
          </cell>
          <cell r="AW66">
            <v>140.99916960000002</v>
          </cell>
          <cell r="AY66">
            <v>11.984929416000002</v>
          </cell>
          <cell r="AZ66">
            <v>11.984929416000002</v>
          </cell>
          <cell r="BA66">
            <v>11.984929416000002</v>
          </cell>
          <cell r="BB66">
            <v>11.984929416000002</v>
          </cell>
          <cell r="BC66">
            <v>11.984929416000002</v>
          </cell>
          <cell r="BD66">
            <v>11.984929416000002</v>
          </cell>
          <cell r="BE66">
            <v>11.984929416000002</v>
          </cell>
          <cell r="BF66">
            <v>11.984929416000002</v>
          </cell>
          <cell r="BG66">
            <v>11.984929416000002</v>
          </cell>
          <cell r="BH66">
            <v>11.984929416000002</v>
          </cell>
          <cell r="BI66">
            <v>11.984929416000002</v>
          </cell>
          <cell r="BJ66">
            <v>11.984929416000002</v>
          </cell>
          <cell r="BL66">
            <v>143.81915299200003</v>
          </cell>
          <cell r="BN66">
            <v>12.224628004320001</v>
          </cell>
          <cell r="BO66">
            <v>12.224628004320001</v>
          </cell>
          <cell r="BP66">
            <v>12.224628004320001</v>
          </cell>
          <cell r="BQ66">
            <v>12.224628004320001</v>
          </cell>
          <cell r="BR66">
            <v>12.224628004320001</v>
          </cell>
          <cell r="BS66">
            <v>12.224628004320001</v>
          </cell>
          <cell r="BT66">
            <v>12.224628004320001</v>
          </cell>
          <cell r="BU66">
            <v>12.224628004320001</v>
          </cell>
          <cell r="BV66">
            <v>12.224628004320001</v>
          </cell>
          <cell r="BW66">
            <v>12.224628004320001</v>
          </cell>
          <cell r="BX66">
            <v>12.224628004320001</v>
          </cell>
          <cell r="BY66">
            <v>12.224628004320001</v>
          </cell>
          <cell r="CA66">
            <v>146.69553605184001</v>
          </cell>
        </row>
        <row r="67">
          <cell r="B67" t="str">
            <v>Repairs and Maintenance</v>
          </cell>
          <cell r="D67" t="str">
            <v>Fixed</v>
          </cell>
          <cell r="F67">
            <v>9.3333333333333338E-2</v>
          </cell>
          <cell r="G67">
            <v>9.3333333333333338E-2</v>
          </cell>
          <cell r="H67">
            <v>9.3333333333333338E-2</v>
          </cell>
          <cell r="I67">
            <v>9.3333333333333338E-2</v>
          </cell>
          <cell r="J67">
            <v>9.3333333333333338E-2</v>
          </cell>
          <cell r="K67">
            <v>9.3333333333333338E-2</v>
          </cell>
          <cell r="L67">
            <v>9.3333333333333338E-2</v>
          </cell>
          <cell r="M67">
            <v>9.3333333333333338E-2</v>
          </cell>
          <cell r="N67">
            <v>9.3333333333333338E-2</v>
          </cell>
          <cell r="O67">
            <v>9.3333333333333338E-2</v>
          </cell>
          <cell r="P67">
            <v>9.3333333333333338E-2</v>
          </cell>
          <cell r="Q67">
            <v>9.3333333333333338E-2</v>
          </cell>
          <cell r="S67">
            <v>1.1200000000000001</v>
          </cell>
          <cell r="U67">
            <v>9.5200000000000007E-2</v>
          </cell>
          <cell r="V67">
            <v>9.5200000000000007E-2</v>
          </cell>
          <cell r="W67">
            <v>9.5200000000000007E-2</v>
          </cell>
          <cell r="X67">
            <v>9.5200000000000007E-2</v>
          </cell>
          <cell r="Y67">
            <v>9.5200000000000007E-2</v>
          </cell>
          <cell r="Z67">
            <v>9.5200000000000007E-2</v>
          </cell>
          <cell r="AA67">
            <v>9.5200000000000007E-2</v>
          </cell>
          <cell r="AB67">
            <v>9.5200000000000007E-2</v>
          </cell>
          <cell r="AC67">
            <v>9.5200000000000007E-2</v>
          </cell>
          <cell r="AD67">
            <v>9.5200000000000007E-2</v>
          </cell>
          <cell r="AE67">
            <v>9.5200000000000007E-2</v>
          </cell>
          <cell r="AF67">
            <v>9.5200000000000007E-2</v>
          </cell>
          <cell r="AH67">
            <v>1.1423999999999999</v>
          </cell>
          <cell r="AJ67">
            <v>9.710400000000001E-2</v>
          </cell>
          <cell r="AK67">
            <v>9.710400000000001E-2</v>
          </cell>
          <cell r="AL67">
            <v>9.710400000000001E-2</v>
          </cell>
          <cell r="AM67">
            <v>9.710400000000001E-2</v>
          </cell>
          <cell r="AN67">
            <v>9.710400000000001E-2</v>
          </cell>
          <cell r="AO67">
            <v>9.710400000000001E-2</v>
          </cell>
          <cell r="AP67">
            <v>9.710400000000001E-2</v>
          </cell>
          <cell r="AQ67">
            <v>9.710400000000001E-2</v>
          </cell>
          <cell r="AR67">
            <v>9.710400000000001E-2</v>
          </cell>
          <cell r="AS67">
            <v>9.710400000000001E-2</v>
          </cell>
          <cell r="AT67">
            <v>9.710400000000001E-2</v>
          </cell>
          <cell r="AU67">
            <v>9.710400000000001E-2</v>
          </cell>
          <cell r="AW67">
            <v>1.1652480000000001</v>
          </cell>
          <cell r="AY67">
            <v>9.9046080000000009E-2</v>
          </cell>
          <cell r="AZ67">
            <v>9.9046080000000009E-2</v>
          </cell>
          <cell r="BA67">
            <v>9.9046080000000009E-2</v>
          </cell>
          <cell r="BB67">
            <v>9.9046080000000009E-2</v>
          </cell>
          <cell r="BC67">
            <v>9.9046080000000009E-2</v>
          </cell>
          <cell r="BD67">
            <v>9.9046080000000009E-2</v>
          </cell>
          <cell r="BE67">
            <v>9.9046080000000009E-2</v>
          </cell>
          <cell r="BF67">
            <v>9.9046080000000009E-2</v>
          </cell>
          <cell r="BG67">
            <v>9.9046080000000009E-2</v>
          </cell>
          <cell r="BH67">
            <v>9.9046080000000009E-2</v>
          </cell>
          <cell r="BI67">
            <v>9.9046080000000009E-2</v>
          </cell>
          <cell r="BJ67">
            <v>9.9046080000000009E-2</v>
          </cell>
          <cell r="BL67">
            <v>1.1885529600000002</v>
          </cell>
          <cell r="BN67">
            <v>0.10102700160000001</v>
          </cell>
          <cell r="BO67">
            <v>0.10102700160000001</v>
          </cell>
          <cell r="BP67">
            <v>0.10102700160000001</v>
          </cell>
          <cell r="BQ67">
            <v>0.10102700160000001</v>
          </cell>
          <cell r="BR67">
            <v>0.10102700160000001</v>
          </cell>
          <cell r="BS67">
            <v>0.10102700160000001</v>
          </cell>
          <cell r="BT67">
            <v>0.10102700160000001</v>
          </cell>
          <cell r="BU67">
            <v>0.10102700160000001</v>
          </cell>
          <cell r="BV67">
            <v>0.10102700160000001</v>
          </cell>
          <cell r="BW67">
            <v>0.10102700160000001</v>
          </cell>
          <cell r="BX67">
            <v>0.10102700160000001</v>
          </cell>
          <cell r="BY67">
            <v>0.10102700160000001</v>
          </cell>
          <cell r="CA67">
            <v>1.2123240192000004</v>
          </cell>
        </row>
        <row r="68">
          <cell r="B68" t="str">
            <v>Technology Expense</v>
          </cell>
          <cell r="D68" t="str">
            <v>Variable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S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H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W68">
            <v>0</v>
          </cell>
          <cell r="AY68">
            <v>0</v>
          </cell>
          <cell r="AZ68">
            <v>0</v>
          </cell>
          <cell r="BA68">
            <v>0</v>
          </cell>
          <cell r="BB68">
            <v>0</v>
          </cell>
          <cell r="BC68">
            <v>0</v>
          </cell>
          <cell r="BD68">
            <v>0</v>
          </cell>
          <cell r="BE68">
            <v>0</v>
          </cell>
          <cell r="BF68">
            <v>0</v>
          </cell>
          <cell r="BG68">
            <v>0</v>
          </cell>
          <cell r="BH68">
            <v>0</v>
          </cell>
          <cell r="BI68">
            <v>0</v>
          </cell>
          <cell r="BJ68">
            <v>0</v>
          </cell>
          <cell r="BL68">
            <v>0</v>
          </cell>
          <cell r="BN68">
            <v>0</v>
          </cell>
          <cell r="BO68">
            <v>0</v>
          </cell>
          <cell r="BP68">
            <v>0</v>
          </cell>
          <cell r="BQ68">
            <v>0</v>
          </cell>
          <cell r="BR68">
            <v>0</v>
          </cell>
          <cell r="BS68">
            <v>0</v>
          </cell>
          <cell r="BT68">
            <v>0</v>
          </cell>
          <cell r="BU68">
            <v>0</v>
          </cell>
          <cell r="BV68">
            <v>0</v>
          </cell>
          <cell r="BW68">
            <v>0</v>
          </cell>
          <cell r="BX68">
            <v>0</v>
          </cell>
          <cell r="BY68">
            <v>0</v>
          </cell>
          <cell r="CA68">
            <v>0</v>
          </cell>
        </row>
        <row r="69">
          <cell r="B69" t="str">
            <v>Travel Expense</v>
          </cell>
          <cell r="D69" t="str">
            <v>Variable</v>
          </cell>
          <cell r="F69">
            <v>0.27916666666666667</v>
          </cell>
          <cell r="G69">
            <v>0.27916666666666667</v>
          </cell>
          <cell r="H69">
            <v>0.27916666666666667</v>
          </cell>
          <cell r="I69">
            <v>0.27916666666666667</v>
          </cell>
          <cell r="J69">
            <v>0.27916666666666667</v>
          </cell>
          <cell r="K69">
            <v>0.27916666666666667</v>
          </cell>
          <cell r="L69">
            <v>0.27916666666666667</v>
          </cell>
          <cell r="M69">
            <v>0.27916666666666667</v>
          </cell>
          <cell r="N69">
            <v>0.27916666666666667</v>
          </cell>
          <cell r="O69">
            <v>0.27916666666666667</v>
          </cell>
          <cell r="P69">
            <v>0.27916666666666667</v>
          </cell>
          <cell r="Q69">
            <v>0.27916666666666667</v>
          </cell>
          <cell r="S69">
            <v>3.35</v>
          </cell>
          <cell r="U69">
            <v>0.28475</v>
          </cell>
          <cell r="V69">
            <v>0.28475</v>
          </cell>
          <cell r="W69">
            <v>0.28475</v>
          </cell>
          <cell r="X69">
            <v>0.28475</v>
          </cell>
          <cell r="Y69">
            <v>0.28475</v>
          </cell>
          <cell r="Z69">
            <v>0.28475</v>
          </cell>
          <cell r="AA69">
            <v>0.28475</v>
          </cell>
          <cell r="AB69">
            <v>0.28475</v>
          </cell>
          <cell r="AC69">
            <v>0.28475</v>
          </cell>
          <cell r="AD69">
            <v>0.28475</v>
          </cell>
          <cell r="AE69">
            <v>0.28475</v>
          </cell>
          <cell r="AF69">
            <v>0.28475</v>
          </cell>
          <cell r="AH69">
            <v>3.4169999999999994</v>
          </cell>
          <cell r="AJ69">
            <v>0.29044500000000001</v>
          </cell>
          <cell r="AK69">
            <v>0.29044500000000001</v>
          </cell>
          <cell r="AL69">
            <v>0.29044500000000001</v>
          </cell>
          <cell r="AM69">
            <v>0.29044500000000001</v>
          </cell>
          <cell r="AN69">
            <v>0.29044500000000001</v>
          </cell>
          <cell r="AO69">
            <v>0.29044500000000001</v>
          </cell>
          <cell r="AP69">
            <v>0.29044500000000001</v>
          </cell>
          <cell r="AQ69">
            <v>0.29044500000000001</v>
          </cell>
          <cell r="AR69">
            <v>0.29044500000000001</v>
          </cell>
          <cell r="AS69">
            <v>0.29044500000000001</v>
          </cell>
          <cell r="AT69">
            <v>0.29044500000000001</v>
          </cell>
          <cell r="AU69">
            <v>0.29044500000000001</v>
          </cell>
          <cell r="AW69">
            <v>3.4853400000000003</v>
          </cell>
          <cell r="AY69">
            <v>0.29625390000000001</v>
          </cell>
          <cell r="AZ69">
            <v>0.29625390000000001</v>
          </cell>
          <cell r="BA69">
            <v>0.29625390000000001</v>
          </cell>
          <cell r="BB69">
            <v>0.29625390000000001</v>
          </cell>
          <cell r="BC69">
            <v>0.29625390000000001</v>
          </cell>
          <cell r="BD69">
            <v>0.29625390000000001</v>
          </cell>
          <cell r="BE69">
            <v>0.29625390000000001</v>
          </cell>
          <cell r="BF69">
            <v>0.29625390000000001</v>
          </cell>
          <cell r="BG69">
            <v>0.29625390000000001</v>
          </cell>
          <cell r="BH69">
            <v>0.29625390000000001</v>
          </cell>
          <cell r="BI69">
            <v>0.29625390000000001</v>
          </cell>
          <cell r="BJ69">
            <v>0.29625390000000001</v>
          </cell>
          <cell r="BL69">
            <v>3.5550468</v>
          </cell>
          <cell r="BN69">
            <v>0.30217897800000004</v>
          </cell>
          <cell r="BO69">
            <v>0.30217897800000004</v>
          </cell>
          <cell r="BP69">
            <v>0.30217897800000004</v>
          </cell>
          <cell r="BQ69">
            <v>0.30217897800000004</v>
          </cell>
          <cell r="BR69">
            <v>0.30217897800000004</v>
          </cell>
          <cell r="BS69">
            <v>0.30217897800000004</v>
          </cell>
          <cell r="BT69">
            <v>0.30217897800000004</v>
          </cell>
          <cell r="BU69">
            <v>0.30217897800000004</v>
          </cell>
          <cell r="BV69">
            <v>0.30217897800000004</v>
          </cell>
          <cell r="BW69">
            <v>0.30217897800000004</v>
          </cell>
          <cell r="BX69">
            <v>0.30217897800000004</v>
          </cell>
          <cell r="BY69">
            <v>0.30217897800000004</v>
          </cell>
          <cell r="CA69">
            <v>3.6261477360000014</v>
          </cell>
        </row>
        <row r="70">
          <cell r="B70" t="str">
            <v>Corporate Expense</v>
          </cell>
          <cell r="D70" t="str">
            <v>Fixed</v>
          </cell>
          <cell r="F70">
            <v>2.0791666666666666</v>
          </cell>
          <cell r="G70">
            <v>2.0791666666666666</v>
          </cell>
          <cell r="H70">
            <v>2.0791666666666666</v>
          </cell>
          <cell r="I70">
            <v>2.0791666666666666</v>
          </cell>
          <cell r="J70">
            <v>2.0791666666666666</v>
          </cell>
          <cell r="K70">
            <v>2.0791666666666666</v>
          </cell>
          <cell r="L70">
            <v>2.0791666666666666</v>
          </cell>
          <cell r="M70">
            <v>2.0791666666666666</v>
          </cell>
          <cell r="N70">
            <v>2.0791666666666666</v>
          </cell>
          <cell r="O70">
            <v>2.0791666666666666</v>
          </cell>
          <cell r="P70">
            <v>2.0791666666666666</v>
          </cell>
          <cell r="Q70">
            <v>2.0791666666666666</v>
          </cell>
          <cell r="S70">
            <v>24.95</v>
          </cell>
          <cell r="U70">
            <v>2.1207500000000001</v>
          </cell>
          <cell r="V70">
            <v>2.1207500000000001</v>
          </cell>
          <cell r="W70">
            <v>2.1207500000000001</v>
          </cell>
          <cell r="X70">
            <v>2.1207500000000001</v>
          </cell>
          <cell r="Y70">
            <v>2.1207500000000001</v>
          </cell>
          <cell r="Z70">
            <v>2.1207500000000001</v>
          </cell>
          <cell r="AA70">
            <v>2.1207500000000001</v>
          </cell>
          <cell r="AB70">
            <v>2.1207500000000001</v>
          </cell>
          <cell r="AC70">
            <v>2.1207500000000001</v>
          </cell>
          <cell r="AD70">
            <v>2.1207500000000001</v>
          </cell>
          <cell r="AE70">
            <v>2.1207500000000001</v>
          </cell>
          <cell r="AF70">
            <v>2.1207500000000001</v>
          </cell>
          <cell r="AH70">
            <v>25.449000000000009</v>
          </cell>
          <cell r="AJ70">
            <v>2.1631650000000002</v>
          </cell>
          <cell r="AK70">
            <v>2.1631650000000002</v>
          </cell>
          <cell r="AL70">
            <v>2.1631650000000002</v>
          </cell>
          <cell r="AM70">
            <v>2.1631650000000002</v>
          </cell>
          <cell r="AN70">
            <v>2.1631650000000002</v>
          </cell>
          <cell r="AO70">
            <v>2.1631650000000002</v>
          </cell>
          <cell r="AP70">
            <v>2.1631650000000002</v>
          </cell>
          <cell r="AQ70">
            <v>2.1631650000000002</v>
          </cell>
          <cell r="AR70">
            <v>2.1631650000000002</v>
          </cell>
          <cell r="AS70">
            <v>2.1631650000000002</v>
          </cell>
          <cell r="AT70">
            <v>2.1631650000000002</v>
          </cell>
          <cell r="AU70">
            <v>2.1631650000000002</v>
          </cell>
          <cell r="AW70">
            <v>25.957979999999996</v>
          </cell>
          <cell r="AY70">
            <v>2.2064283000000002</v>
          </cell>
          <cell r="AZ70">
            <v>2.2064283000000002</v>
          </cell>
          <cell r="BA70">
            <v>2.2064283000000002</v>
          </cell>
          <cell r="BB70">
            <v>2.2064283000000002</v>
          </cell>
          <cell r="BC70">
            <v>2.2064283000000002</v>
          </cell>
          <cell r="BD70">
            <v>2.2064283000000002</v>
          </cell>
          <cell r="BE70">
            <v>2.2064283000000002</v>
          </cell>
          <cell r="BF70">
            <v>2.2064283000000002</v>
          </cell>
          <cell r="BG70">
            <v>2.2064283000000002</v>
          </cell>
          <cell r="BH70">
            <v>2.2064283000000002</v>
          </cell>
          <cell r="BI70">
            <v>2.2064283000000002</v>
          </cell>
          <cell r="BJ70">
            <v>2.2064283000000002</v>
          </cell>
          <cell r="BL70">
            <v>26.477139599999997</v>
          </cell>
          <cell r="BN70">
            <v>2.2505568660000002</v>
          </cell>
          <cell r="BO70">
            <v>2.2505568660000002</v>
          </cell>
          <cell r="BP70">
            <v>2.2505568660000002</v>
          </cell>
          <cell r="BQ70">
            <v>2.2505568660000002</v>
          </cell>
          <cell r="BR70">
            <v>2.2505568660000002</v>
          </cell>
          <cell r="BS70">
            <v>2.2505568660000002</v>
          </cell>
          <cell r="BT70">
            <v>2.2505568660000002</v>
          </cell>
          <cell r="BU70">
            <v>2.2505568660000002</v>
          </cell>
          <cell r="BV70">
            <v>2.2505568660000002</v>
          </cell>
          <cell r="BW70">
            <v>2.2505568660000002</v>
          </cell>
          <cell r="BX70">
            <v>2.2505568660000002</v>
          </cell>
          <cell r="BY70">
            <v>2.2505568660000002</v>
          </cell>
          <cell r="CA70">
            <v>27.006682392000002</v>
          </cell>
        </row>
        <row r="71">
          <cell r="B71" t="str">
            <v>Total Facilities</v>
          </cell>
          <cell r="F71">
            <v>24.307955212643336</v>
          </cell>
          <cell r="G71">
            <v>24.307955212643336</v>
          </cell>
          <cell r="H71">
            <v>24.307955212643336</v>
          </cell>
          <cell r="I71">
            <v>24.307955212643336</v>
          </cell>
          <cell r="J71">
            <v>24.307955212643336</v>
          </cell>
          <cell r="K71">
            <v>24.307955212643336</v>
          </cell>
          <cell r="L71">
            <v>24.307955212643336</v>
          </cell>
          <cell r="M71">
            <v>24.307955212643336</v>
          </cell>
          <cell r="N71">
            <v>24.307955212643336</v>
          </cell>
          <cell r="O71">
            <v>24.307955212643336</v>
          </cell>
          <cell r="P71">
            <v>24.307955212643336</v>
          </cell>
          <cell r="Q71">
            <v>24.307955212643336</v>
          </cell>
          <cell r="S71">
            <v>291.69546255171997</v>
          </cell>
          <cell r="U71">
            <v>24.794114316896199</v>
          </cell>
          <cell r="V71">
            <v>24.794114316896199</v>
          </cell>
          <cell r="W71">
            <v>24.794114316896199</v>
          </cell>
          <cell r="X71">
            <v>24.794114316896199</v>
          </cell>
          <cell r="Y71">
            <v>24.794114316896199</v>
          </cell>
          <cell r="Z71">
            <v>24.794114316896199</v>
          </cell>
          <cell r="AA71">
            <v>24.794114316896199</v>
          </cell>
          <cell r="AB71">
            <v>24.794114316896199</v>
          </cell>
          <cell r="AC71">
            <v>24.794114316896199</v>
          </cell>
          <cell r="AD71">
            <v>24.794114316896199</v>
          </cell>
          <cell r="AE71">
            <v>24.794114316896199</v>
          </cell>
          <cell r="AF71">
            <v>24.794114316896199</v>
          </cell>
          <cell r="AH71">
            <v>297.52937180275444</v>
          </cell>
          <cell r="AJ71">
            <v>25.289996603234123</v>
          </cell>
          <cell r="AK71">
            <v>25.289996603234123</v>
          </cell>
          <cell r="AL71">
            <v>25.289996603234123</v>
          </cell>
          <cell r="AM71">
            <v>25.289996603234123</v>
          </cell>
          <cell r="AN71">
            <v>25.289996603234123</v>
          </cell>
          <cell r="AO71">
            <v>25.289996603234123</v>
          </cell>
          <cell r="AP71">
            <v>25.289996603234123</v>
          </cell>
          <cell r="AQ71">
            <v>25.289996603234123</v>
          </cell>
          <cell r="AR71">
            <v>25.289996603234123</v>
          </cell>
          <cell r="AS71">
            <v>25.289996603234123</v>
          </cell>
          <cell r="AT71">
            <v>25.289996603234123</v>
          </cell>
          <cell r="AU71">
            <v>25.289996603234123</v>
          </cell>
          <cell r="AW71">
            <v>303.47995923880956</v>
          </cell>
          <cell r="AY71">
            <v>25.795796535298809</v>
          </cell>
          <cell r="AZ71">
            <v>25.795796535298809</v>
          </cell>
          <cell r="BA71">
            <v>25.795796535298809</v>
          </cell>
          <cell r="BB71">
            <v>25.795796535298809</v>
          </cell>
          <cell r="BC71">
            <v>25.795796535298809</v>
          </cell>
          <cell r="BD71">
            <v>25.795796535298809</v>
          </cell>
          <cell r="BE71">
            <v>25.795796535298809</v>
          </cell>
          <cell r="BF71">
            <v>25.795796535298809</v>
          </cell>
          <cell r="BG71">
            <v>25.795796535298809</v>
          </cell>
          <cell r="BH71">
            <v>25.795796535298809</v>
          </cell>
          <cell r="BI71">
            <v>25.795796535298809</v>
          </cell>
          <cell r="BJ71">
            <v>25.795796535298809</v>
          </cell>
          <cell r="BL71">
            <v>309.54955842358572</v>
          </cell>
          <cell r="BN71">
            <v>26.311712466004785</v>
          </cell>
          <cell r="BO71">
            <v>26.311712466004785</v>
          </cell>
          <cell r="BP71">
            <v>26.311712466004785</v>
          </cell>
          <cell r="BQ71">
            <v>26.311712466004785</v>
          </cell>
          <cell r="BR71">
            <v>26.311712466004785</v>
          </cell>
          <cell r="BS71">
            <v>26.311712466004785</v>
          </cell>
          <cell r="BT71">
            <v>26.311712466004785</v>
          </cell>
          <cell r="BU71">
            <v>26.311712466004785</v>
          </cell>
          <cell r="BV71">
            <v>26.311712466004785</v>
          </cell>
          <cell r="BW71">
            <v>26.311712466004785</v>
          </cell>
          <cell r="BX71">
            <v>26.311712466004785</v>
          </cell>
          <cell r="BY71">
            <v>26.311712466004785</v>
          </cell>
          <cell r="CA71">
            <v>315.74054959205739</v>
          </cell>
        </row>
        <row r="73">
          <cell r="B73" t="str">
            <v>Legal</v>
          </cell>
        </row>
        <row r="74">
          <cell r="B74" t="str">
            <v>Salaries Expense</v>
          </cell>
          <cell r="D74" t="str">
            <v>Fixed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S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H74">
            <v>0</v>
          </cell>
          <cell r="AJ74">
            <v>0</v>
          </cell>
          <cell r="AK74">
            <v>0</v>
          </cell>
          <cell r="AL74">
            <v>0</v>
          </cell>
          <cell r="AM74">
            <v>0</v>
          </cell>
          <cell r="AN74">
            <v>0</v>
          </cell>
          <cell r="AO74">
            <v>0</v>
          </cell>
          <cell r="AP74">
            <v>0</v>
          </cell>
          <cell r="AQ74">
            <v>0</v>
          </cell>
          <cell r="AR74">
            <v>0</v>
          </cell>
          <cell r="AS74">
            <v>0</v>
          </cell>
          <cell r="AT74">
            <v>0</v>
          </cell>
          <cell r="AU74">
            <v>0</v>
          </cell>
          <cell r="AW74">
            <v>0</v>
          </cell>
          <cell r="AY74">
            <v>0</v>
          </cell>
          <cell r="AZ74">
            <v>0</v>
          </cell>
          <cell r="BA74">
            <v>0</v>
          </cell>
          <cell r="BB74">
            <v>0</v>
          </cell>
          <cell r="BC74">
            <v>0</v>
          </cell>
          <cell r="BD74">
            <v>0</v>
          </cell>
          <cell r="BE74">
            <v>0</v>
          </cell>
          <cell r="BF74">
            <v>0</v>
          </cell>
          <cell r="BG74">
            <v>0</v>
          </cell>
          <cell r="BH74">
            <v>0</v>
          </cell>
          <cell r="BI74">
            <v>0</v>
          </cell>
          <cell r="BJ74">
            <v>0</v>
          </cell>
          <cell r="BL74">
            <v>0</v>
          </cell>
          <cell r="BN74">
            <v>0</v>
          </cell>
          <cell r="BO74">
            <v>0</v>
          </cell>
          <cell r="BP74">
            <v>0</v>
          </cell>
          <cell r="BQ74">
            <v>0</v>
          </cell>
          <cell r="BR74">
            <v>0</v>
          </cell>
          <cell r="BS74">
            <v>0</v>
          </cell>
          <cell r="BT74">
            <v>0</v>
          </cell>
          <cell r="BU74">
            <v>0</v>
          </cell>
          <cell r="BV74">
            <v>0</v>
          </cell>
          <cell r="BW74">
            <v>0</v>
          </cell>
          <cell r="BX74">
            <v>0</v>
          </cell>
          <cell r="BY74">
            <v>0</v>
          </cell>
          <cell r="CA74">
            <v>0</v>
          </cell>
        </row>
        <row r="75">
          <cell r="B75" t="str">
            <v>Marketing Expense</v>
          </cell>
          <cell r="D75" t="str">
            <v>Variable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S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H75">
            <v>0</v>
          </cell>
          <cell r="AJ75">
            <v>0</v>
          </cell>
          <cell r="AK75">
            <v>0</v>
          </cell>
          <cell r="AL75">
            <v>0</v>
          </cell>
          <cell r="AM75">
            <v>0</v>
          </cell>
          <cell r="AN75">
            <v>0</v>
          </cell>
          <cell r="AO75">
            <v>0</v>
          </cell>
          <cell r="AP75">
            <v>0</v>
          </cell>
          <cell r="AQ75">
            <v>0</v>
          </cell>
          <cell r="AR75">
            <v>0</v>
          </cell>
          <cell r="AS75">
            <v>0</v>
          </cell>
          <cell r="AT75">
            <v>0</v>
          </cell>
          <cell r="AU75">
            <v>0</v>
          </cell>
          <cell r="AW75">
            <v>0</v>
          </cell>
          <cell r="AY75">
            <v>0</v>
          </cell>
          <cell r="AZ75">
            <v>0</v>
          </cell>
          <cell r="BA75">
            <v>0</v>
          </cell>
          <cell r="BB75">
            <v>0</v>
          </cell>
          <cell r="BC75">
            <v>0</v>
          </cell>
          <cell r="BD75">
            <v>0</v>
          </cell>
          <cell r="BE75">
            <v>0</v>
          </cell>
          <cell r="BF75">
            <v>0</v>
          </cell>
          <cell r="BG75">
            <v>0</v>
          </cell>
          <cell r="BH75">
            <v>0</v>
          </cell>
          <cell r="BI75">
            <v>0</v>
          </cell>
          <cell r="BJ75">
            <v>0</v>
          </cell>
          <cell r="BL75">
            <v>0</v>
          </cell>
          <cell r="BN75">
            <v>0</v>
          </cell>
          <cell r="BO75">
            <v>0</v>
          </cell>
          <cell r="BP75">
            <v>0</v>
          </cell>
          <cell r="BQ75">
            <v>0</v>
          </cell>
          <cell r="BR75">
            <v>0</v>
          </cell>
          <cell r="BS75">
            <v>0</v>
          </cell>
          <cell r="BT75">
            <v>0</v>
          </cell>
          <cell r="BU75">
            <v>0</v>
          </cell>
          <cell r="BV75">
            <v>0</v>
          </cell>
          <cell r="BW75">
            <v>0</v>
          </cell>
          <cell r="BX75">
            <v>0</v>
          </cell>
          <cell r="BY75">
            <v>0</v>
          </cell>
          <cell r="CA75">
            <v>0</v>
          </cell>
        </row>
        <row r="76">
          <cell r="B76" t="str">
            <v>Professional Fees</v>
          </cell>
          <cell r="D76" t="str">
            <v>Variable</v>
          </cell>
          <cell r="F76">
            <v>17.083333333333332</v>
          </cell>
          <cell r="G76">
            <v>17.083333333333332</v>
          </cell>
          <cell r="H76">
            <v>17.083333333333332</v>
          </cell>
          <cell r="I76">
            <v>17.083333333333332</v>
          </cell>
          <cell r="J76">
            <v>17.083333333333332</v>
          </cell>
          <cell r="K76">
            <v>17.083333333333332</v>
          </cell>
          <cell r="L76">
            <v>17.083333333333332</v>
          </cell>
          <cell r="M76">
            <v>17.083333333333332</v>
          </cell>
          <cell r="N76">
            <v>17.083333333333332</v>
          </cell>
          <cell r="O76">
            <v>17.083333333333332</v>
          </cell>
          <cell r="P76">
            <v>17.083333333333332</v>
          </cell>
          <cell r="Q76">
            <v>17.083333333333332</v>
          </cell>
          <cell r="S76">
            <v>205</v>
          </cell>
          <cell r="U76">
            <v>17.425000000000001</v>
          </cell>
          <cell r="V76">
            <v>17.425000000000001</v>
          </cell>
          <cell r="W76">
            <v>17.425000000000001</v>
          </cell>
          <cell r="X76">
            <v>17.425000000000001</v>
          </cell>
          <cell r="Y76">
            <v>17.425000000000001</v>
          </cell>
          <cell r="Z76">
            <v>17.425000000000001</v>
          </cell>
          <cell r="AA76">
            <v>17.425000000000001</v>
          </cell>
          <cell r="AB76">
            <v>17.425000000000001</v>
          </cell>
          <cell r="AC76">
            <v>17.425000000000001</v>
          </cell>
          <cell r="AD76">
            <v>17.425000000000001</v>
          </cell>
          <cell r="AE76">
            <v>17.425000000000001</v>
          </cell>
          <cell r="AF76">
            <v>17.425000000000001</v>
          </cell>
          <cell r="AH76">
            <v>209.10000000000005</v>
          </cell>
          <cell r="AJ76">
            <v>17.773500000000002</v>
          </cell>
          <cell r="AK76">
            <v>17.773500000000002</v>
          </cell>
          <cell r="AL76">
            <v>17.773500000000002</v>
          </cell>
          <cell r="AM76">
            <v>17.773500000000002</v>
          </cell>
          <cell r="AN76">
            <v>17.773500000000002</v>
          </cell>
          <cell r="AO76">
            <v>17.773500000000002</v>
          </cell>
          <cell r="AP76">
            <v>17.773500000000002</v>
          </cell>
          <cell r="AQ76">
            <v>17.773500000000002</v>
          </cell>
          <cell r="AR76">
            <v>17.773500000000002</v>
          </cell>
          <cell r="AS76">
            <v>17.773500000000002</v>
          </cell>
          <cell r="AT76">
            <v>17.773500000000002</v>
          </cell>
          <cell r="AU76">
            <v>17.773500000000002</v>
          </cell>
          <cell r="AW76">
            <v>213.28200000000007</v>
          </cell>
          <cell r="AY76">
            <v>18.128970000000002</v>
          </cell>
          <cell r="AZ76">
            <v>18.128970000000002</v>
          </cell>
          <cell r="BA76">
            <v>18.128970000000002</v>
          </cell>
          <cell r="BB76">
            <v>18.128970000000002</v>
          </cell>
          <cell r="BC76">
            <v>18.128970000000002</v>
          </cell>
          <cell r="BD76">
            <v>18.128970000000002</v>
          </cell>
          <cell r="BE76">
            <v>18.128970000000002</v>
          </cell>
          <cell r="BF76">
            <v>18.128970000000002</v>
          </cell>
          <cell r="BG76">
            <v>18.128970000000002</v>
          </cell>
          <cell r="BH76">
            <v>18.128970000000002</v>
          </cell>
          <cell r="BI76">
            <v>18.128970000000002</v>
          </cell>
          <cell r="BJ76">
            <v>18.128970000000002</v>
          </cell>
          <cell r="BL76">
            <v>217.54764000000009</v>
          </cell>
          <cell r="BN76">
            <v>18.491549400000004</v>
          </cell>
          <cell r="BO76">
            <v>18.491549400000004</v>
          </cell>
          <cell r="BP76">
            <v>18.491549400000004</v>
          </cell>
          <cell r="BQ76">
            <v>18.491549400000004</v>
          </cell>
          <cell r="BR76">
            <v>18.491549400000004</v>
          </cell>
          <cell r="BS76">
            <v>18.491549400000004</v>
          </cell>
          <cell r="BT76">
            <v>18.491549400000004</v>
          </cell>
          <cell r="BU76">
            <v>18.491549400000004</v>
          </cell>
          <cell r="BV76">
            <v>18.491549400000004</v>
          </cell>
          <cell r="BW76">
            <v>18.491549400000004</v>
          </cell>
          <cell r="BX76">
            <v>18.491549400000004</v>
          </cell>
          <cell r="BY76">
            <v>18.491549400000004</v>
          </cell>
          <cell r="CA76">
            <v>221.89859279999999</v>
          </cell>
        </row>
        <row r="77">
          <cell r="B77" t="str">
            <v>Rent and Facilities</v>
          </cell>
          <cell r="D77" t="str">
            <v>Fixed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S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  <cell r="AH77">
            <v>0</v>
          </cell>
          <cell r="AJ77">
            <v>0</v>
          </cell>
          <cell r="AK77">
            <v>0</v>
          </cell>
          <cell r="AL77">
            <v>0</v>
          </cell>
          <cell r="AM77">
            <v>0</v>
          </cell>
          <cell r="AN77">
            <v>0</v>
          </cell>
          <cell r="AO77">
            <v>0</v>
          </cell>
          <cell r="AP77">
            <v>0</v>
          </cell>
          <cell r="AQ77">
            <v>0</v>
          </cell>
          <cell r="AR77">
            <v>0</v>
          </cell>
          <cell r="AS77">
            <v>0</v>
          </cell>
          <cell r="AT77">
            <v>0</v>
          </cell>
          <cell r="AU77">
            <v>0</v>
          </cell>
          <cell r="AW77">
            <v>0</v>
          </cell>
          <cell r="AY77">
            <v>0</v>
          </cell>
          <cell r="AZ77">
            <v>0</v>
          </cell>
          <cell r="BA77">
            <v>0</v>
          </cell>
          <cell r="BB77">
            <v>0</v>
          </cell>
          <cell r="BC77">
            <v>0</v>
          </cell>
          <cell r="BD77">
            <v>0</v>
          </cell>
          <cell r="BE77">
            <v>0</v>
          </cell>
          <cell r="BF77">
            <v>0</v>
          </cell>
          <cell r="BG77">
            <v>0</v>
          </cell>
          <cell r="BH77">
            <v>0</v>
          </cell>
          <cell r="BI77">
            <v>0</v>
          </cell>
          <cell r="BJ77">
            <v>0</v>
          </cell>
          <cell r="BL77">
            <v>0</v>
          </cell>
          <cell r="BN77">
            <v>0</v>
          </cell>
          <cell r="BO77">
            <v>0</v>
          </cell>
          <cell r="BP77">
            <v>0</v>
          </cell>
          <cell r="BQ77">
            <v>0</v>
          </cell>
          <cell r="BR77">
            <v>0</v>
          </cell>
          <cell r="BS77">
            <v>0</v>
          </cell>
          <cell r="BT77">
            <v>0</v>
          </cell>
          <cell r="BU77">
            <v>0</v>
          </cell>
          <cell r="BV77">
            <v>0</v>
          </cell>
          <cell r="BW77">
            <v>0</v>
          </cell>
          <cell r="BX77">
            <v>0</v>
          </cell>
          <cell r="BY77">
            <v>0</v>
          </cell>
          <cell r="CA77">
            <v>0</v>
          </cell>
        </row>
        <row r="78">
          <cell r="B78" t="str">
            <v>Repairs and Maintenance</v>
          </cell>
          <cell r="D78" t="str">
            <v>Fixed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S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H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P78">
            <v>0</v>
          </cell>
          <cell r="AQ78">
            <v>0</v>
          </cell>
          <cell r="AR78">
            <v>0</v>
          </cell>
          <cell r="AS78">
            <v>0</v>
          </cell>
          <cell r="AT78">
            <v>0</v>
          </cell>
          <cell r="AU78">
            <v>0</v>
          </cell>
          <cell r="AW78">
            <v>0</v>
          </cell>
          <cell r="AY78">
            <v>0</v>
          </cell>
          <cell r="AZ78">
            <v>0</v>
          </cell>
          <cell r="BA78">
            <v>0</v>
          </cell>
          <cell r="BB78">
            <v>0</v>
          </cell>
          <cell r="BC78">
            <v>0</v>
          </cell>
          <cell r="BD78">
            <v>0</v>
          </cell>
          <cell r="BE78">
            <v>0</v>
          </cell>
          <cell r="BF78">
            <v>0</v>
          </cell>
          <cell r="BG78">
            <v>0</v>
          </cell>
          <cell r="BH78">
            <v>0</v>
          </cell>
          <cell r="BI78">
            <v>0</v>
          </cell>
          <cell r="BJ78">
            <v>0</v>
          </cell>
          <cell r="BL78">
            <v>0</v>
          </cell>
          <cell r="BN78">
            <v>0</v>
          </cell>
          <cell r="BO78">
            <v>0</v>
          </cell>
          <cell r="BP78">
            <v>0</v>
          </cell>
          <cell r="BQ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>
            <v>0</v>
          </cell>
          <cell r="BX78">
            <v>0</v>
          </cell>
          <cell r="BY78">
            <v>0</v>
          </cell>
          <cell r="CA78">
            <v>0</v>
          </cell>
        </row>
        <row r="79">
          <cell r="B79" t="str">
            <v>Technology Expense</v>
          </cell>
          <cell r="D79" t="str">
            <v>Variable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S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0</v>
          </cell>
          <cell r="AE79">
            <v>0</v>
          </cell>
          <cell r="AF79">
            <v>0</v>
          </cell>
          <cell r="AH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0</v>
          </cell>
          <cell r="AR79">
            <v>0</v>
          </cell>
          <cell r="AS79">
            <v>0</v>
          </cell>
          <cell r="AT79">
            <v>0</v>
          </cell>
          <cell r="AU79">
            <v>0</v>
          </cell>
          <cell r="AW79">
            <v>0</v>
          </cell>
          <cell r="AY79">
            <v>0</v>
          </cell>
          <cell r="AZ79">
            <v>0</v>
          </cell>
          <cell r="BA79">
            <v>0</v>
          </cell>
          <cell r="BB79">
            <v>0</v>
          </cell>
          <cell r="BC79">
            <v>0</v>
          </cell>
          <cell r="BD79">
            <v>0</v>
          </cell>
          <cell r="BE79">
            <v>0</v>
          </cell>
          <cell r="BF79">
            <v>0</v>
          </cell>
          <cell r="BG79">
            <v>0</v>
          </cell>
          <cell r="BH79">
            <v>0</v>
          </cell>
          <cell r="BI79">
            <v>0</v>
          </cell>
          <cell r="BJ79">
            <v>0</v>
          </cell>
          <cell r="BL79">
            <v>0</v>
          </cell>
          <cell r="BN79">
            <v>0</v>
          </cell>
          <cell r="BO79">
            <v>0</v>
          </cell>
          <cell r="BP79">
            <v>0</v>
          </cell>
          <cell r="BQ79">
            <v>0</v>
          </cell>
          <cell r="BR79">
            <v>0</v>
          </cell>
          <cell r="BS79">
            <v>0</v>
          </cell>
          <cell r="BT79">
            <v>0</v>
          </cell>
          <cell r="BU79">
            <v>0</v>
          </cell>
          <cell r="BV79">
            <v>0</v>
          </cell>
          <cell r="BW79">
            <v>0</v>
          </cell>
          <cell r="BX79">
            <v>0</v>
          </cell>
          <cell r="BY79">
            <v>0</v>
          </cell>
          <cell r="CA79">
            <v>0</v>
          </cell>
        </row>
        <row r="80">
          <cell r="B80" t="str">
            <v>Travel Expense</v>
          </cell>
          <cell r="D80" t="str">
            <v>Variable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S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0</v>
          </cell>
          <cell r="AH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  <cell r="AR80">
            <v>0</v>
          </cell>
          <cell r="AS80">
            <v>0</v>
          </cell>
          <cell r="AT80">
            <v>0</v>
          </cell>
          <cell r="AU80">
            <v>0</v>
          </cell>
          <cell r="AW80">
            <v>0</v>
          </cell>
          <cell r="AY80">
            <v>0</v>
          </cell>
          <cell r="AZ80">
            <v>0</v>
          </cell>
          <cell r="BA80">
            <v>0</v>
          </cell>
          <cell r="BB80">
            <v>0</v>
          </cell>
          <cell r="BC80">
            <v>0</v>
          </cell>
          <cell r="BD80">
            <v>0</v>
          </cell>
          <cell r="BE80">
            <v>0</v>
          </cell>
          <cell r="BF80">
            <v>0</v>
          </cell>
          <cell r="BG80">
            <v>0</v>
          </cell>
          <cell r="BH80">
            <v>0</v>
          </cell>
          <cell r="BI80">
            <v>0</v>
          </cell>
          <cell r="BJ80">
            <v>0</v>
          </cell>
          <cell r="BL80">
            <v>0</v>
          </cell>
          <cell r="BN80">
            <v>0</v>
          </cell>
          <cell r="BO80">
            <v>0</v>
          </cell>
          <cell r="BP80">
            <v>0</v>
          </cell>
          <cell r="BQ80">
            <v>0</v>
          </cell>
          <cell r="BR80">
            <v>0</v>
          </cell>
          <cell r="BS80">
            <v>0</v>
          </cell>
          <cell r="BT80">
            <v>0</v>
          </cell>
          <cell r="BU80">
            <v>0</v>
          </cell>
          <cell r="BV80">
            <v>0</v>
          </cell>
          <cell r="BW80">
            <v>0</v>
          </cell>
          <cell r="BX80">
            <v>0</v>
          </cell>
          <cell r="BY80">
            <v>0</v>
          </cell>
          <cell r="CA80">
            <v>0</v>
          </cell>
        </row>
        <row r="81">
          <cell r="B81" t="str">
            <v>Corporate Expense</v>
          </cell>
          <cell r="D81" t="str">
            <v>Fixed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S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H81">
            <v>0</v>
          </cell>
          <cell r="AJ81">
            <v>0</v>
          </cell>
          <cell r="AK81">
            <v>0</v>
          </cell>
          <cell r="AL81">
            <v>0</v>
          </cell>
          <cell r="AM81">
            <v>0</v>
          </cell>
          <cell r="AN81">
            <v>0</v>
          </cell>
          <cell r="AO81">
            <v>0</v>
          </cell>
          <cell r="AP81">
            <v>0</v>
          </cell>
          <cell r="AQ81">
            <v>0</v>
          </cell>
          <cell r="AR81">
            <v>0</v>
          </cell>
          <cell r="AS81">
            <v>0</v>
          </cell>
          <cell r="AT81">
            <v>0</v>
          </cell>
          <cell r="AU81">
            <v>0</v>
          </cell>
          <cell r="AW81">
            <v>0</v>
          </cell>
          <cell r="AY81">
            <v>0</v>
          </cell>
          <cell r="AZ81">
            <v>0</v>
          </cell>
          <cell r="BA81">
            <v>0</v>
          </cell>
          <cell r="BB81">
            <v>0</v>
          </cell>
          <cell r="BC81">
            <v>0</v>
          </cell>
          <cell r="BD81">
            <v>0</v>
          </cell>
          <cell r="BE81">
            <v>0</v>
          </cell>
          <cell r="BF81">
            <v>0</v>
          </cell>
          <cell r="BG81">
            <v>0</v>
          </cell>
          <cell r="BH81">
            <v>0</v>
          </cell>
          <cell r="BI81">
            <v>0</v>
          </cell>
          <cell r="BJ81">
            <v>0</v>
          </cell>
          <cell r="BL81">
            <v>0</v>
          </cell>
          <cell r="BN81">
            <v>0</v>
          </cell>
          <cell r="BO81">
            <v>0</v>
          </cell>
          <cell r="BP81">
            <v>0</v>
          </cell>
          <cell r="BQ81">
            <v>0</v>
          </cell>
          <cell r="BR81">
            <v>0</v>
          </cell>
          <cell r="BS81">
            <v>0</v>
          </cell>
          <cell r="BT81">
            <v>0</v>
          </cell>
          <cell r="BU81">
            <v>0</v>
          </cell>
          <cell r="BV81">
            <v>0</v>
          </cell>
          <cell r="BW81">
            <v>0</v>
          </cell>
          <cell r="BX81">
            <v>0</v>
          </cell>
          <cell r="BY81">
            <v>0</v>
          </cell>
          <cell r="CA81">
            <v>0</v>
          </cell>
        </row>
        <row r="82">
          <cell r="B82" t="str">
            <v>Total Legal</v>
          </cell>
          <cell r="F82">
            <v>17.083333333333332</v>
          </cell>
          <cell r="G82">
            <v>17.083333333333332</v>
          </cell>
          <cell r="H82">
            <v>17.083333333333332</v>
          </cell>
          <cell r="I82">
            <v>17.083333333333332</v>
          </cell>
          <cell r="J82">
            <v>17.083333333333332</v>
          </cell>
          <cell r="K82">
            <v>17.083333333333332</v>
          </cell>
          <cell r="L82">
            <v>17.083333333333332</v>
          </cell>
          <cell r="M82">
            <v>17.083333333333332</v>
          </cell>
          <cell r="N82">
            <v>17.083333333333332</v>
          </cell>
          <cell r="O82">
            <v>17.083333333333332</v>
          </cell>
          <cell r="P82">
            <v>17.083333333333332</v>
          </cell>
          <cell r="Q82">
            <v>17.083333333333332</v>
          </cell>
          <cell r="S82">
            <v>205</v>
          </cell>
          <cell r="U82">
            <v>17.425000000000001</v>
          </cell>
          <cell r="V82">
            <v>17.425000000000001</v>
          </cell>
          <cell r="W82">
            <v>17.425000000000001</v>
          </cell>
          <cell r="X82">
            <v>17.425000000000001</v>
          </cell>
          <cell r="Y82">
            <v>17.425000000000001</v>
          </cell>
          <cell r="Z82">
            <v>17.425000000000001</v>
          </cell>
          <cell r="AA82">
            <v>17.425000000000001</v>
          </cell>
          <cell r="AB82">
            <v>17.425000000000001</v>
          </cell>
          <cell r="AC82">
            <v>17.425000000000001</v>
          </cell>
          <cell r="AD82">
            <v>17.425000000000001</v>
          </cell>
          <cell r="AE82">
            <v>17.425000000000001</v>
          </cell>
          <cell r="AF82">
            <v>17.425000000000001</v>
          </cell>
          <cell r="AH82">
            <v>209.10000000000005</v>
          </cell>
          <cell r="AJ82">
            <v>17.773500000000002</v>
          </cell>
          <cell r="AK82">
            <v>17.773500000000002</v>
          </cell>
          <cell r="AL82">
            <v>17.773500000000002</v>
          </cell>
          <cell r="AM82">
            <v>17.773500000000002</v>
          </cell>
          <cell r="AN82">
            <v>17.773500000000002</v>
          </cell>
          <cell r="AO82">
            <v>17.773500000000002</v>
          </cell>
          <cell r="AP82">
            <v>17.773500000000002</v>
          </cell>
          <cell r="AQ82">
            <v>17.773500000000002</v>
          </cell>
          <cell r="AR82">
            <v>17.773500000000002</v>
          </cell>
          <cell r="AS82">
            <v>17.773500000000002</v>
          </cell>
          <cell r="AT82">
            <v>17.773500000000002</v>
          </cell>
          <cell r="AU82">
            <v>17.773500000000002</v>
          </cell>
          <cell r="AW82">
            <v>213.28200000000007</v>
          </cell>
          <cell r="AY82">
            <v>18.128970000000002</v>
          </cell>
          <cell r="AZ82">
            <v>18.128970000000002</v>
          </cell>
          <cell r="BA82">
            <v>18.128970000000002</v>
          </cell>
          <cell r="BB82">
            <v>18.128970000000002</v>
          </cell>
          <cell r="BC82">
            <v>18.128970000000002</v>
          </cell>
          <cell r="BD82">
            <v>18.128970000000002</v>
          </cell>
          <cell r="BE82">
            <v>18.128970000000002</v>
          </cell>
          <cell r="BF82">
            <v>18.128970000000002</v>
          </cell>
          <cell r="BG82">
            <v>18.128970000000002</v>
          </cell>
          <cell r="BH82">
            <v>18.128970000000002</v>
          </cell>
          <cell r="BI82">
            <v>18.128970000000002</v>
          </cell>
          <cell r="BJ82">
            <v>18.128970000000002</v>
          </cell>
          <cell r="BL82">
            <v>217.54764000000009</v>
          </cell>
          <cell r="BN82">
            <v>18.491549400000004</v>
          </cell>
          <cell r="BO82">
            <v>18.491549400000004</v>
          </cell>
          <cell r="BP82">
            <v>18.491549400000004</v>
          </cell>
          <cell r="BQ82">
            <v>18.491549400000004</v>
          </cell>
          <cell r="BR82">
            <v>18.491549400000004</v>
          </cell>
          <cell r="BS82">
            <v>18.491549400000004</v>
          </cell>
          <cell r="BT82">
            <v>18.491549400000004</v>
          </cell>
          <cell r="BU82">
            <v>18.491549400000004</v>
          </cell>
          <cell r="BV82">
            <v>18.491549400000004</v>
          </cell>
          <cell r="BW82">
            <v>18.491549400000004</v>
          </cell>
          <cell r="BX82">
            <v>18.491549400000004</v>
          </cell>
          <cell r="BY82">
            <v>18.491549400000004</v>
          </cell>
          <cell r="CA82">
            <v>221.89859279999999</v>
          </cell>
        </row>
        <row r="84">
          <cell r="B84" t="str">
            <v>Business Development</v>
          </cell>
        </row>
        <row r="85">
          <cell r="B85" t="str">
            <v>Salaries Expense</v>
          </cell>
          <cell r="D85" t="str">
            <v>Fixed</v>
          </cell>
          <cell r="F85">
            <v>43.873077203380006</v>
          </cell>
          <cell r="G85">
            <v>43.873077203380006</v>
          </cell>
          <cell r="H85">
            <v>43.873077203380006</v>
          </cell>
          <cell r="I85">
            <v>43.873077203380006</v>
          </cell>
          <cell r="J85">
            <v>43.873077203380006</v>
          </cell>
          <cell r="K85">
            <v>43.873077203380006</v>
          </cell>
          <cell r="L85">
            <v>43.873077203380006</v>
          </cell>
          <cell r="M85">
            <v>43.873077203380006</v>
          </cell>
          <cell r="N85">
            <v>43.873077203380006</v>
          </cell>
          <cell r="O85">
            <v>43.873077203380006</v>
          </cell>
          <cell r="P85">
            <v>43.873077203380006</v>
          </cell>
          <cell r="Q85">
            <v>43.873077203380006</v>
          </cell>
          <cell r="S85">
            <v>526.47692644056008</v>
          </cell>
          <cell r="U85">
            <v>44.750538747447607</v>
          </cell>
          <cell r="V85">
            <v>44.750538747447607</v>
          </cell>
          <cell r="W85">
            <v>44.750538747447607</v>
          </cell>
          <cell r="X85">
            <v>44.750538747447607</v>
          </cell>
          <cell r="Y85">
            <v>44.750538747447607</v>
          </cell>
          <cell r="Z85">
            <v>44.750538747447607</v>
          </cell>
          <cell r="AA85">
            <v>44.750538747447607</v>
          </cell>
          <cell r="AB85">
            <v>44.750538747447607</v>
          </cell>
          <cell r="AC85">
            <v>44.750538747447607</v>
          </cell>
          <cell r="AD85">
            <v>44.750538747447607</v>
          </cell>
          <cell r="AE85">
            <v>44.750538747447607</v>
          </cell>
          <cell r="AF85">
            <v>44.750538747447607</v>
          </cell>
          <cell r="AH85">
            <v>537.00646496937122</v>
          </cell>
          <cell r="AJ85">
            <v>45.645549522396557</v>
          </cell>
          <cell r="AK85">
            <v>45.645549522396557</v>
          </cell>
          <cell r="AL85">
            <v>45.645549522396557</v>
          </cell>
          <cell r="AM85">
            <v>45.645549522396557</v>
          </cell>
          <cell r="AN85">
            <v>45.645549522396557</v>
          </cell>
          <cell r="AO85">
            <v>45.645549522396557</v>
          </cell>
          <cell r="AP85">
            <v>45.645549522396557</v>
          </cell>
          <cell r="AQ85">
            <v>45.645549522396557</v>
          </cell>
          <cell r="AR85">
            <v>45.645549522396557</v>
          </cell>
          <cell r="AS85">
            <v>45.645549522396557</v>
          </cell>
          <cell r="AT85">
            <v>45.645549522396557</v>
          </cell>
          <cell r="AU85">
            <v>45.645549522396557</v>
          </cell>
          <cell r="AW85">
            <v>547.74659426875871</v>
          </cell>
          <cell r="AY85">
            <v>46.558460512844491</v>
          </cell>
          <cell r="AZ85">
            <v>46.558460512844491</v>
          </cell>
          <cell r="BA85">
            <v>46.558460512844491</v>
          </cell>
          <cell r="BB85">
            <v>46.558460512844491</v>
          </cell>
          <cell r="BC85">
            <v>46.558460512844491</v>
          </cell>
          <cell r="BD85">
            <v>46.558460512844491</v>
          </cell>
          <cell r="BE85">
            <v>46.558460512844491</v>
          </cell>
          <cell r="BF85">
            <v>46.558460512844491</v>
          </cell>
          <cell r="BG85">
            <v>46.558460512844491</v>
          </cell>
          <cell r="BH85">
            <v>46.558460512844491</v>
          </cell>
          <cell r="BI85">
            <v>46.558460512844491</v>
          </cell>
          <cell r="BJ85">
            <v>46.558460512844491</v>
          </cell>
          <cell r="BL85">
            <v>558.70152615413383</v>
          </cell>
          <cell r="BN85">
            <v>47.48962972310138</v>
          </cell>
          <cell r="BO85">
            <v>47.48962972310138</v>
          </cell>
          <cell r="BP85">
            <v>47.48962972310138</v>
          </cell>
          <cell r="BQ85">
            <v>47.48962972310138</v>
          </cell>
          <cell r="BR85">
            <v>47.48962972310138</v>
          </cell>
          <cell r="BS85">
            <v>47.48962972310138</v>
          </cell>
          <cell r="BT85">
            <v>47.48962972310138</v>
          </cell>
          <cell r="BU85">
            <v>47.48962972310138</v>
          </cell>
          <cell r="BV85">
            <v>47.48962972310138</v>
          </cell>
          <cell r="BW85">
            <v>47.48962972310138</v>
          </cell>
          <cell r="BX85">
            <v>47.48962972310138</v>
          </cell>
          <cell r="BY85">
            <v>47.48962972310138</v>
          </cell>
          <cell r="CA85">
            <v>569.87555667721654</v>
          </cell>
        </row>
        <row r="86">
          <cell r="B86" t="str">
            <v>Marketing Expense</v>
          </cell>
          <cell r="D86" t="str">
            <v>Variable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S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H86">
            <v>0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0</v>
          </cell>
          <cell r="AR86">
            <v>0</v>
          </cell>
          <cell r="AS86">
            <v>0</v>
          </cell>
          <cell r="AT86">
            <v>0</v>
          </cell>
          <cell r="AU86">
            <v>0</v>
          </cell>
          <cell r="AW86">
            <v>0</v>
          </cell>
          <cell r="AY86">
            <v>0</v>
          </cell>
          <cell r="AZ86">
            <v>0</v>
          </cell>
          <cell r="BA86">
            <v>0</v>
          </cell>
          <cell r="BB86">
            <v>0</v>
          </cell>
          <cell r="BC86">
            <v>0</v>
          </cell>
          <cell r="BD86">
            <v>0</v>
          </cell>
          <cell r="BE86">
            <v>0</v>
          </cell>
          <cell r="BF86">
            <v>0</v>
          </cell>
          <cell r="BG86">
            <v>0</v>
          </cell>
          <cell r="BH86">
            <v>0</v>
          </cell>
          <cell r="BI86">
            <v>0</v>
          </cell>
          <cell r="BJ86">
            <v>0</v>
          </cell>
          <cell r="BL86">
            <v>0</v>
          </cell>
          <cell r="BN86">
            <v>0</v>
          </cell>
          <cell r="BO86">
            <v>0</v>
          </cell>
          <cell r="BP86">
            <v>0</v>
          </cell>
          <cell r="BQ86">
            <v>0</v>
          </cell>
          <cell r="BR86">
            <v>0</v>
          </cell>
          <cell r="BS86">
            <v>0</v>
          </cell>
          <cell r="BT86">
            <v>0</v>
          </cell>
          <cell r="BU86">
            <v>0</v>
          </cell>
          <cell r="BV86">
            <v>0</v>
          </cell>
          <cell r="BW86">
            <v>0</v>
          </cell>
          <cell r="BX86">
            <v>0</v>
          </cell>
          <cell r="BY86">
            <v>0</v>
          </cell>
          <cell r="CA86">
            <v>0</v>
          </cell>
        </row>
        <row r="87">
          <cell r="B87" t="str">
            <v>Professional Fees</v>
          </cell>
          <cell r="D87" t="str">
            <v>Variable</v>
          </cell>
          <cell r="F87">
            <v>25.416666666666668</v>
          </cell>
          <cell r="G87">
            <v>25.416666666666668</v>
          </cell>
          <cell r="H87">
            <v>25.416666666666668</v>
          </cell>
          <cell r="I87">
            <v>25.416666666666668</v>
          </cell>
          <cell r="J87">
            <v>25.416666666666668</v>
          </cell>
          <cell r="K87">
            <v>25.416666666666668</v>
          </cell>
          <cell r="L87">
            <v>25.416666666666668</v>
          </cell>
          <cell r="M87">
            <v>25.416666666666668</v>
          </cell>
          <cell r="N87">
            <v>25.416666666666668</v>
          </cell>
          <cell r="O87">
            <v>25.416666666666668</v>
          </cell>
          <cell r="P87">
            <v>25.416666666666668</v>
          </cell>
          <cell r="Q87">
            <v>25.416666666666668</v>
          </cell>
          <cell r="S87">
            <v>305</v>
          </cell>
          <cell r="U87">
            <v>25.925000000000001</v>
          </cell>
          <cell r="V87">
            <v>25.925000000000001</v>
          </cell>
          <cell r="W87">
            <v>25.925000000000001</v>
          </cell>
          <cell r="X87">
            <v>25.925000000000001</v>
          </cell>
          <cell r="Y87">
            <v>25.925000000000001</v>
          </cell>
          <cell r="Z87">
            <v>25.925000000000001</v>
          </cell>
          <cell r="AA87">
            <v>25.925000000000001</v>
          </cell>
          <cell r="AB87">
            <v>25.925000000000001</v>
          </cell>
          <cell r="AC87">
            <v>25.925000000000001</v>
          </cell>
          <cell r="AD87">
            <v>25.925000000000001</v>
          </cell>
          <cell r="AE87">
            <v>25.925000000000001</v>
          </cell>
          <cell r="AF87">
            <v>25.925000000000001</v>
          </cell>
          <cell r="AH87">
            <v>311.10000000000008</v>
          </cell>
          <cell r="AJ87">
            <v>26.4435</v>
          </cell>
          <cell r="AK87">
            <v>26.4435</v>
          </cell>
          <cell r="AL87">
            <v>26.4435</v>
          </cell>
          <cell r="AM87">
            <v>26.4435</v>
          </cell>
          <cell r="AN87">
            <v>26.4435</v>
          </cell>
          <cell r="AO87">
            <v>26.4435</v>
          </cell>
          <cell r="AP87">
            <v>26.4435</v>
          </cell>
          <cell r="AQ87">
            <v>26.4435</v>
          </cell>
          <cell r="AR87">
            <v>26.4435</v>
          </cell>
          <cell r="AS87">
            <v>26.4435</v>
          </cell>
          <cell r="AT87">
            <v>26.4435</v>
          </cell>
          <cell r="AU87">
            <v>26.4435</v>
          </cell>
          <cell r="AW87">
            <v>317.322</v>
          </cell>
          <cell r="AY87">
            <v>26.972370000000002</v>
          </cell>
          <cell r="AZ87">
            <v>26.972370000000002</v>
          </cell>
          <cell r="BA87">
            <v>26.972370000000002</v>
          </cell>
          <cell r="BB87">
            <v>26.972370000000002</v>
          </cell>
          <cell r="BC87">
            <v>26.972370000000002</v>
          </cell>
          <cell r="BD87">
            <v>26.972370000000002</v>
          </cell>
          <cell r="BE87">
            <v>26.972370000000002</v>
          </cell>
          <cell r="BF87">
            <v>26.972370000000002</v>
          </cell>
          <cell r="BG87">
            <v>26.972370000000002</v>
          </cell>
          <cell r="BH87">
            <v>26.972370000000002</v>
          </cell>
          <cell r="BI87">
            <v>26.972370000000002</v>
          </cell>
          <cell r="BJ87">
            <v>26.972370000000002</v>
          </cell>
          <cell r="BL87">
            <v>323.66844000000009</v>
          </cell>
          <cell r="BN87">
            <v>27.511817400000002</v>
          </cell>
          <cell r="BO87">
            <v>27.511817400000002</v>
          </cell>
          <cell r="BP87">
            <v>27.511817400000002</v>
          </cell>
          <cell r="BQ87">
            <v>27.511817400000002</v>
          </cell>
          <cell r="BR87">
            <v>27.511817400000002</v>
          </cell>
          <cell r="BS87">
            <v>27.511817400000002</v>
          </cell>
          <cell r="BT87">
            <v>27.511817400000002</v>
          </cell>
          <cell r="BU87">
            <v>27.511817400000002</v>
          </cell>
          <cell r="BV87">
            <v>27.511817400000002</v>
          </cell>
          <cell r="BW87">
            <v>27.511817400000002</v>
          </cell>
          <cell r="BX87">
            <v>27.511817400000002</v>
          </cell>
          <cell r="BY87">
            <v>27.511817400000002</v>
          </cell>
          <cell r="CA87">
            <v>330.14180880000004</v>
          </cell>
        </row>
        <row r="88">
          <cell r="B88" t="str">
            <v>Rent and Facilities</v>
          </cell>
          <cell r="D88" t="str">
            <v>Fixed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S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H88">
            <v>0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  <cell r="AN88">
            <v>0</v>
          </cell>
          <cell r="AO88">
            <v>0</v>
          </cell>
          <cell r="AP88">
            <v>0</v>
          </cell>
          <cell r="AQ88">
            <v>0</v>
          </cell>
          <cell r="AR88">
            <v>0</v>
          </cell>
          <cell r="AS88">
            <v>0</v>
          </cell>
          <cell r="AT88">
            <v>0</v>
          </cell>
          <cell r="AU88">
            <v>0</v>
          </cell>
          <cell r="AW88">
            <v>0</v>
          </cell>
          <cell r="AY88">
            <v>0</v>
          </cell>
          <cell r="AZ88">
            <v>0</v>
          </cell>
          <cell r="BA88">
            <v>0</v>
          </cell>
          <cell r="BB88">
            <v>0</v>
          </cell>
          <cell r="BC88">
            <v>0</v>
          </cell>
          <cell r="BD88">
            <v>0</v>
          </cell>
          <cell r="BE88">
            <v>0</v>
          </cell>
          <cell r="BF88">
            <v>0</v>
          </cell>
          <cell r="BG88">
            <v>0</v>
          </cell>
          <cell r="BH88">
            <v>0</v>
          </cell>
          <cell r="BI88">
            <v>0</v>
          </cell>
          <cell r="BJ88">
            <v>0</v>
          </cell>
          <cell r="BL88">
            <v>0</v>
          </cell>
          <cell r="BN88">
            <v>0</v>
          </cell>
          <cell r="BO88">
            <v>0</v>
          </cell>
          <cell r="BP88">
            <v>0</v>
          </cell>
          <cell r="BQ88">
            <v>0</v>
          </cell>
          <cell r="BR88">
            <v>0</v>
          </cell>
          <cell r="BS88">
            <v>0</v>
          </cell>
          <cell r="BT88">
            <v>0</v>
          </cell>
          <cell r="BU88">
            <v>0</v>
          </cell>
          <cell r="BV88">
            <v>0</v>
          </cell>
          <cell r="BW88">
            <v>0</v>
          </cell>
          <cell r="BX88">
            <v>0</v>
          </cell>
          <cell r="BY88">
            <v>0</v>
          </cell>
          <cell r="CA88">
            <v>0</v>
          </cell>
        </row>
        <row r="89">
          <cell r="B89" t="str">
            <v>Repairs and Maintenance</v>
          </cell>
          <cell r="D89" t="str">
            <v>Fixed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S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H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  <cell r="AQ89">
            <v>0</v>
          </cell>
          <cell r="AR89">
            <v>0</v>
          </cell>
          <cell r="AS89">
            <v>0</v>
          </cell>
          <cell r="AT89">
            <v>0</v>
          </cell>
          <cell r="AU89">
            <v>0</v>
          </cell>
          <cell r="AW89">
            <v>0</v>
          </cell>
          <cell r="AY89">
            <v>0</v>
          </cell>
          <cell r="AZ89">
            <v>0</v>
          </cell>
          <cell r="BA89">
            <v>0</v>
          </cell>
          <cell r="BB89">
            <v>0</v>
          </cell>
          <cell r="BC89">
            <v>0</v>
          </cell>
          <cell r="BD89">
            <v>0</v>
          </cell>
          <cell r="BE89">
            <v>0</v>
          </cell>
          <cell r="BF89">
            <v>0</v>
          </cell>
          <cell r="BG89">
            <v>0</v>
          </cell>
          <cell r="BH89">
            <v>0</v>
          </cell>
          <cell r="BI89">
            <v>0</v>
          </cell>
          <cell r="BJ89">
            <v>0</v>
          </cell>
          <cell r="BL89">
            <v>0</v>
          </cell>
          <cell r="BN89">
            <v>0</v>
          </cell>
          <cell r="BO89">
            <v>0</v>
          </cell>
          <cell r="BP89">
            <v>0</v>
          </cell>
          <cell r="BQ89">
            <v>0</v>
          </cell>
          <cell r="BR89">
            <v>0</v>
          </cell>
          <cell r="BS89">
            <v>0</v>
          </cell>
          <cell r="BT89">
            <v>0</v>
          </cell>
          <cell r="BU89">
            <v>0</v>
          </cell>
          <cell r="BV89">
            <v>0</v>
          </cell>
          <cell r="BW89">
            <v>0</v>
          </cell>
          <cell r="BX89">
            <v>0</v>
          </cell>
          <cell r="BY89">
            <v>0</v>
          </cell>
          <cell r="CA89">
            <v>0</v>
          </cell>
        </row>
        <row r="90">
          <cell r="B90" t="str">
            <v>Technology Expense</v>
          </cell>
          <cell r="D90" t="str">
            <v>Variable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S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H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O90">
            <v>0</v>
          </cell>
          <cell r="AP90">
            <v>0</v>
          </cell>
          <cell r="AQ90">
            <v>0</v>
          </cell>
          <cell r="AR90">
            <v>0</v>
          </cell>
          <cell r="AS90">
            <v>0</v>
          </cell>
          <cell r="AT90">
            <v>0</v>
          </cell>
          <cell r="AU90">
            <v>0</v>
          </cell>
          <cell r="AW90">
            <v>0</v>
          </cell>
          <cell r="AY90">
            <v>0</v>
          </cell>
          <cell r="AZ90">
            <v>0</v>
          </cell>
          <cell r="BA90">
            <v>0</v>
          </cell>
          <cell r="BB90">
            <v>0</v>
          </cell>
          <cell r="BC90">
            <v>0</v>
          </cell>
          <cell r="BD90">
            <v>0</v>
          </cell>
          <cell r="BE90">
            <v>0</v>
          </cell>
          <cell r="BF90">
            <v>0</v>
          </cell>
          <cell r="BG90">
            <v>0</v>
          </cell>
          <cell r="BH90">
            <v>0</v>
          </cell>
          <cell r="BI90">
            <v>0</v>
          </cell>
          <cell r="BJ90">
            <v>0</v>
          </cell>
          <cell r="BL90">
            <v>0</v>
          </cell>
          <cell r="BN90">
            <v>0</v>
          </cell>
          <cell r="BO90">
            <v>0</v>
          </cell>
          <cell r="BP90">
            <v>0</v>
          </cell>
          <cell r="BQ90">
            <v>0</v>
          </cell>
          <cell r="BR90">
            <v>0</v>
          </cell>
          <cell r="BS90">
            <v>0</v>
          </cell>
          <cell r="BT90">
            <v>0</v>
          </cell>
          <cell r="BU90">
            <v>0</v>
          </cell>
          <cell r="BV90">
            <v>0</v>
          </cell>
          <cell r="BW90">
            <v>0</v>
          </cell>
          <cell r="BX90">
            <v>0</v>
          </cell>
          <cell r="BY90">
            <v>0</v>
          </cell>
          <cell r="CA90">
            <v>0</v>
          </cell>
        </row>
        <row r="91">
          <cell r="B91" t="str">
            <v>Travel Expense</v>
          </cell>
          <cell r="D91" t="str">
            <v>Variable</v>
          </cell>
          <cell r="F91">
            <v>10.129166666666666</v>
          </cell>
          <cell r="G91">
            <v>10.129166666666666</v>
          </cell>
          <cell r="H91">
            <v>10.129166666666666</v>
          </cell>
          <cell r="I91">
            <v>10.129166666666666</v>
          </cell>
          <cell r="J91">
            <v>10.129166666666666</v>
          </cell>
          <cell r="K91">
            <v>10.129166666666666</v>
          </cell>
          <cell r="L91">
            <v>10.129166666666666</v>
          </cell>
          <cell r="M91">
            <v>10.129166666666666</v>
          </cell>
          <cell r="N91">
            <v>10.129166666666666</v>
          </cell>
          <cell r="O91">
            <v>10.129166666666666</v>
          </cell>
          <cell r="P91">
            <v>10.129166666666666</v>
          </cell>
          <cell r="Q91">
            <v>10.129166666666666</v>
          </cell>
          <cell r="S91">
            <v>121.55</v>
          </cell>
          <cell r="U91">
            <v>10.33175</v>
          </cell>
          <cell r="V91">
            <v>10.33175</v>
          </cell>
          <cell r="W91">
            <v>10.33175</v>
          </cell>
          <cell r="X91">
            <v>10.33175</v>
          </cell>
          <cell r="Y91">
            <v>10.33175</v>
          </cell>
          <cell r="Z91">
            <v>10.33175</v>
          </cell>
          <cell r="AA91">
            <v>10.33175</v>
          </cell>
          <cell r="AB91">
            <v>10.33175</v>
          </cell>
          <cell r="AC91">
            <v>10.33175</v>
          </cell>
          <cell r="AD91">
            <v>10.33175</v>
          </cell>
          <cell r="AE91">
            <v>10.33175</v>
          </cell>
          <cell r="AF91">
            <v>10.33175</v>
          </cell>
          <cell r="AH91">
            <v>123.98099999999999</v>
          </cell>
          <cell r="AJ91">
            <v>10.538385</v>
          </cell>
          <cell r="AK91">
            <v>10.538385</v>
          </cell>
          <cell r="AL91">
            <v>10.538385</v>
          </cell>
          <cell r="AM91">
            <v>10.538385</v>
          </cell>
          <cell r="AN91">
            <v>10.538385</v>
          </cell>
          <cell r="AO91">
            <v>10.538385</v>
          </cell>
          <cell r="AP91">
            <v>10.538385</v>
          </cell>
          <cell r="AQ91">
            <v>10.538385</v>
          </cell>
          <cell r="AR91">
            <v>10.538385</v>
          </cell>
          <cell r="AS91">
            <v>10.538385</v>
          </cell>
          <cell r="AT91">
            <v>10.538385</v>
          </cell>
          <cell r="AU91">
            <v>10.538385</v>
          </cell>
          <cell r="AW91">
            <v>126.46062000000002</v>
          </cell>
          <cell r="AY91">
            <v>10.7491527</v>
          </cell>
          <cell r="AZ91">
            <v>10.7491527</v>
          </cell>
          <cell r="BA91">
            <v>10.7491527</v>
          </cell>
          <cell r="BB91">
            <v>10.7491527</v>
          </cell>
          <cell r="BC91">
            <v>10.7491527</v>
          </cell>
          <cell r="BD91">
            <v>10.7491527</v>
          </cell>
          <cell r="BE91">
            <v>10.7491527</v>
          </cell>
          <cell r="BF91">
            <v>10.7491527</v>
          </cell>
          <cell r="BG91">
            <v>10.7491527</v>
          </cell>
          <cell r="BH91">
            <v>10.7491527</v>
          </cell>
          <cell r="BI91">
            <v>10.7491527</v>
          </cell>
          <cell r="BJ91">
            <v>10.7491527</v>
          </cell>
          <cell r="BL91">
            <v>128.98983239999998</v>
          </cell>
          <cell r="BN91">
            <v>10.964135754000001</v>
          </cell>
          <cell r="BO91">
            <v>10.964135754000001</v>
          </cell>
          <cell r="BP91">
            <v>10.964135754000001</v>
          </cell>
          <cell r="BQ91">
            <v>10.964135754000001</v>
          </cell>
          <cell r="BR91">
            <v>10.964135754000001</v>
          </cell>
          <cell r="BS91">
            <v>10.964135754000001</v>
          </cell>
          <cell r="BT91">
            <v>10.964135754000001</v>
          </cell>
          <cell r="BU91">
            <v>10.964135754000001</v>
          </cell>
          <cell r="BV91">
            <v>10.964135754000001</v>
          </cell>
          <cell r="BW91">
            <v>10.964135754000001</v>
          </cell>
          <cell r="BX91">
            <v>10.964135754000001</v>
          </cell>
          <cell r="BY91">
            <v>10.964135754000001</v>
          </cell>
          <cell r="CA91">
            <v>131.569629048</v>
          </cell>
        </row>
        <row r="92">
          <cell r="B92" t="str">
            <v>Corporate Expense</v>
          </cell>
          <cell r="D92" t="str">
            <v>Fixed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S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H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0</v>
          </cell>
          <cell r="AQ92">
            <v>0</v>
          </cell>
          <cell r="AR92">
            <v>0</v>
          </cell>
          <cell r="AS92">
            <v>0</v>
          </cell>
          <cell r="AT92">
            <v>0</v>
          </cell>
          <cell r="AU92">
            <v>0</v>
          </cell>
          <cell r="AW92">
            <v>0</v>
          </cell>
          <cell r="AY92">
            <v>0</v>
          </cell>
          <cell r="AZ92">
            <v>0</v>
          </cell>
          <cell r="BA92">
            <v>0</v>
          </cell>
          <cell r="BB92">
            <v>0</v>
          </cell>
          <cell r="BC92">
            <v>0</v>
          </cell>
          <cell r="BD92">
            <v>0</v>
          </cell>
          <cell r="BE92">
            <v>0</v>
          </cell>
          <cell r="BF92">
            <v>0</v>
          </cell>
          <cell r="BG92">
            <v>0</v>
          </cell>
          <cell r="BH92">
            <v>0</v>
          </cell>
          <cell r="BI92">
            <v>0</v>
          </cell>
          <cell r="BJ92">
            <v>0</v>
          </cell>
          <cell r="BL92">
            <v>0</v>
          </cell>
          <cell r="BN92">
            <v>0</v>
          </cell>
          <cell r="BO92">
            <v>0</v>
          </cell>
          <cell r="BP92">
            <v>0</v>
          </cell>
          <cell r="BQ92">
            <v>0</v>
          </cell>
          <cell r="BR92">
            <v>0</v>
          </cell>
          <cell r="BS92">
            <v>0</v>
          </cell>
          <cell r="BT92">
            <v>0</v>
          </cell>
          <cell r="BU92">
            <v>0</v>
          </cell>
          <cell r="BV92">
            <v>0</v>
          </cell>
          <cell r="BW92">
            <v>0</v>
          </cell>
          <cell r="BX92">
            <v>0</v>
          </cell>
          <cell r="BY92">
            <v>0</v>
          </cell>
          <cell r="CA92">
            <v>0</v>
          </cell>
        </row>
        <row r="93">
          <cell r="B93" t="str">
            <v>Total Product Development</v>
          </cell>
          <cell r="F93">
            <v>79.418910536713341</v>
          </cell>
          <cell r="G93">
            <v>79.418910536713341</v>
          </cell>
          <cell r="H93">
            <v>79.418910536713341</v>
          </cell>
          <cell r="I93">
            <v>79.418910536713341</v>
          </cell>
          <cell r="J93">
            <v>79.418910536713341</v>
          </cell>
          <cell r="K93">
            <v>79.418910536713341</v>
          </cell>
          <cell r="L93">
            <v>79.418910536713341</v>
          </cell>
          <cell r="M93">
            <v>79.418910536713341</v>
          </cell>
          <cell r="N93">
            <v>79.418910536713341</v>
          </cell>
          <cell r="O93">
            <v>79.418910536713341</v>
          </cell>
          <cell r="P93">
            <v>79.418910536713341</v>
          </cell>
          <cell r="Q93">
            <v>79.418910536713341</v>
          </cell>
          <cell r="S93">
            <v>953.02692644056015</v>
          </cell>
          <cell r="U93">
            <v>81.007288747447603</v>
          </cell>
          <cell r="V93">
            <v>81.007288747447603</v>
          </cell>
          <cell r="W93">
            <v>81.007288747447603</v>
          </cell>
          <cell r="X93">
            <v>81.007288747447603</v>
          </cell>
          <cell r="Y93">
            <v>81.007288747447603</v>
          </cell>
          <cell r="Z93">
            <v>81.007288747447603</v>
          </cell>
          <cell r="AA93">
            <v>81.007288747447603</v>
          </cell>
          <cell r="AB93">
            <v>81.007288747447603</v>
          </cell>
          <cell r="AC93">
            <v>81.007288747447603</v>
          </cell>
          <cell r="AD93">
            <v>81.007288747447603</v>
          </cell>
          <cell r="AE93">
            <v>81.007288747447603</v>
          </cell>
          <cell r="AF93">
            <v>81.007288747447603</v>
          </cell>
          <cell r="AH93">
            <v>972.08746496937124</v>
          </cell>
          <cell r="AJ93">
            <v>82.627434522396555</v>
          </cell>
          <cell r="AK93">
            <v>82.627434522396555</v>
          </cell>
          <cell r="AL93">
            <v>82.627434522396555</v>
          </cell>
          <cell r="AM93">
            <v>82.627434522396555</v>
          </cell>
          <cell r="AN93">
            <v>82.627434522396555</v>
          </cell>
          <cell r="AO93">
            <v>82.627434522396555</v>
          </cell>
          <cell r="AP93">
            <v>82.627434522396555</v>
          </cell>
          <cell r="AQ93">
            <v>82.627434522396555</v>
          </cell>
          <cell r="AR93">
            <v>82.627434522396555</v>
          </cell>
          <cell r="AS93">
            <v>82.627434522396555</v>
          </cell>
          <cell r="AT93">
            <v>82.627434522396555</v>
          </cell>
          <cell r="AU93">
            <v>82.627434522396555</v>
          </cell>
          <cell r="AW93">
            <v>991.52921426875878</v>
          </cell>
          <cell r="AY93">
            <v>84.279983212844485</v>
          </cell>
          <cell r="AZ93">
            <v>84.279983212844485</v>
          </cell>
          <cell r="BA93">
            <v>84.279983212844485</v>
          </cell>
          <cell r="BB93">
            <v>84.279983212844485</v>
          </cell>
          <cell r="BC93">
            <v>84.279983212844485</v>
          </cell>
          <cell r="BD93">
            <v>84.279983212844485</v>
          </cell>
          <cell r="BE93">
            <v>84.279983212844485</v>
          </cell>
          <cell r="BF93">
            <v>84.279983212844485</v>
          </cell>
          <cell r="BG93">
            <v>84.279983212844485</v>
          </cell>
          <cell r="BH93">
            <v>84.279983212844485</v>
          </cell>
          <cell r="BI93">
            <v>84.279983212844485</v>
          </cell>
          <cell r="BJ93">
            <v>84.279983212844485</v>
          </cell>
          <cell r="BL93">
            <v>1011.3597985541339</v>
          </cell>
          <cell r="BN93">
            <v>85.965582877101383</v>
          </cell>
          <cell r="BO93">
            <v>85.965582877101383</v>
          </cell>
          <cell r="BP93">
            <v>85.965582877101383</v>
          </cell>
          <cell r="BQ93">
            <v>85.965582877101383</v>
          </cell>
          <cell r="BR93">
            <v>85.965582877101383</v>
          </cell>
          <cell r="BS93">
            <v>85.965582877101383</v>
          </cell>
          <cell r="BT93">
            <v>85.965582877101383</v>
          </cell>
          <cell r="BU93">
            <v>85.965582877101383</v>
          </cell>
          <cell r="BV93">
            <v>85.965582877101383</v>
          </cell>
          <cell r="BW93">
            <v>85.965582877101383</v>
          </cell>
          <cell r="BX93">
            <v>85.965582877101383</v>
          </cell>
          <cell r="BY93">
            <v>85.965582877101383</v>
          </cell>
          <cell r="CA93">
            <v>1031.5869945252166</v>
          </cell>
        </row>
        <row r="95">
          <cell r="B95" t="str">
            <v>Additional Blended School Shared Services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S95">
            <v>0</v>
          </cell>
          <cell r="U95">
            <v>53.125</v>
          </cell>
          <cell r="V95">
            <v>53.125</v>
          </cell>
          <cell r="W95">
            <v>53.125</v>
          </cell>
          <cell r="X95">
            <v>53.125</v>
          </cell>
          <cell r="Y95">
            <v>53.125</v>
          </cell>
          <cell r="Z95">
            <v>53.125</v>
          </cell>
          <cell r="AA95">
            <v>53.125</v>
          </cell>
          <cell r="AB95">
            <v>53.125</v>
          </cell>
          <cell r="AC95">
            <v>53.125</v>
          </cell>
          <cell r="AD95">
            <v>53.125</v>
          </cell>
          <cell r="AE95">
            <v>53.125</v>
          </cell>
          <cell r="AF95">
            <v>53.125</v>
          </cell>
          <cell r="AH95">
            <v>637.5</v>
          </cell>
          <cell r="AJ95">
            <v>108.37499999999999</v>
          </cell>
          <cell r="AK95">
            <v>108.37499999999999</v>
          </cell>
          <cell r="AL95">
            <v>108.37499999999999</v>
          </cell>
          <cell r="AM95">
            <v>108.37499999999999</v>
          </cell>
          <cell r="AN95">
            <v>108.37499999999999</v>
          </cell>
          <cell r="AO95">
            <v>108.37499999999999</v>
          </cell>
          <cell r="AP95">
            <v>108.37499999999999</v>
          </cell>
          <cell r="AQ95">
            <v>108.37499999999999</v>
          </cell>
          <cell r="AR95">
            <v>108.37499999999999</v>
          </cell>
          <cell r="AS95">
            <v>108.37499999999999</v>
          </cell>
          <cell r="AT95">
            <v>108.37499999999999</v>
          </cell>
          <cell r="AU95">
            <v>108.37499999999999</v>
          </cell>
          <cell r="AW95">
            <v>1300.4999999999998</v>
          </cell>
          <cell r="AY95">
            <v>165.81374999999997</v>
          </cell>
          <cell r="AZ95">
            <v>165.81374999999997</v>
          </cell>
          <cell r="BA95">
            <v>165.81374999999997</v>
          </cell>
          <cell r="BB95">
            <v>165.81374999999997</v>
          </cell>
          <cell r="BC95">
            <v>165.81374999999997</v>
          </cell>
          <cell r="BD95">
            <v>165.81374999999997</v>
          </cell>
          <cell r="BE95">
            <v>165.81374999999997</v>
          </cell>
          <cell r="BF95">
            <v>165.81374999999997</v>
          </cell>
          <cell r="BG95">
            <v>165.81374999999997</v>
          </cell>
          <cell r="BH95">
            <v>165.81374999999997</v>
          </cell>
          <cell r="BI95">
            <v>165.81374999999997</v>
          </cell>
          <cell r="BJ95">
            <v>165.81374999999997</v>
          </cell>
          <cell r="BL95">
            <v>1989.7650000000001</v>
          </cell>
          <cell r="BN95">
            <v>225.5067</v>
          </cell>
          <cell r="BO95">
            <v>225.5067</v>
          </cell>
          <cell r="BP95">
            <v>225.5067</v>
          </cell>
          <cell r="BQ95">
            <v>225.5067</v>
          </cell>
          <cell r="BR95">
            <v>225.5067</v>
          </cell>
          <cell r="BS95">
            <v>225.5067</v>
          </cell>
          <cell r="BT95">
            <v>225.5067</v>
          </cell>
          <cell r="BU95">
            <v>225.5067</v>
          </cell>
          <cell r="BV95">
            <v>225.5067</v>
          </cell>
          <cell r="BW95">
            <v>225.5067</v>
          </cell>
          <cell r="BX95">
            <v>225.5067</v>
          </cell>
          <cell r="BY95">
            <v>225.5067</v>
          </cell>
          <cell r="CA95">
            <v>2706.0803999999994</v>
          </cell>
        </row>
        <row r="97">
          <cell r="B97" t="str">
            <v>Total Shared Costs</v>
          </cell>
          <cell r="F97">
            <v>443.56948661712801</v>
          </cell>
          <cell r="G97">
            <v>493.67555486080073</v>
          </cell>
          <cell r="H97">
            <v>493.67555486080073</v>
          </cell>
          <cell r="I97">
            <v>493.67555486080073</v>
          </cell>
          <cell r="J97">
            <v>493.67555486080073</v>
          </cell>
          <cell r="K97">
            <v>493.67555486080073</v>
          </cell>
          <cell r="L97">
            <v>493.67555486080073</v>
          </cell>
          <cell r="M97">
            <v>493.67555486080073</v>
          </cell>
          <cell r="N97">
            <v>493.67555486080073</v>
          </cell>
          <cell r="O97">
            <v>493.67555486080073</v>
          </cell>
          <cell r="P97">
            <v>493.67555486080073</v>
          </cell>
          <cell r="Q97">
            <v>493.67555486080073</v>
          </cell>
          <cell r="S97">
            <v>5874.000590085936</v>
          </cell>
          <cell r="U97">
            <v>505.56587634947061</v>
          </cell>
          <cell r="V97">
            <v>556.67406595801685</v>
          </cell>
          <cell r="W97">
            <v>556.67406595801685</v>
          </cell>
          <cell r="X97">
            <v>556.67406595801685</v>
          </cell>
          <cell r="Y97">
            <v>556.67406595801685</v>
          </cell>
          <cell r="Z97">
            <v>556.67406595801685</v>
          </cell>
          <cell r="AA97">
            <v>556.67406595801685</v>
          </cell>
          <cell r="AB97">
            <v>556.67406595801685</v>
          </cell>
          <cell r="AC97">
            <v>556.67406595801685</v>
          </cell>
          <cell r="AD97">
            <v>556.67406595801685</v>
          </cell>
          <cell r="AE97">
            <v>556.67406595801685</v>
          </cell>
          <cell r="AF97">
            <v>556.67406595801685</v>
          </cell>
          <cell r="AH97">
            <v>6628.9806018876561</v>
          </cell>
          <cell r="AJ97">
            <v>569.86469387646002</v>
          </cell>
          <cell r="AK97">
            <v>621.99504727717715</v>
          </cell>
          <cell r="AL97">
            <v>621.99504727717715</v>
          </cell>
          <cell r="AM97">
            <v>621.99504727717715</v>
          </cell>
          <cell r="AN97">
            <v>621.99504727717715</v>
          </cell>
          <cell r="AO97">
            <v>621.99504727717715</v>
          </cell>
          <cell r="AP97">
            <v>621.99504727717715</v>
          </cell>
          <cell r="AQ97">
            <v>621.99504727717715</v>
          </cell>
          <cell r="AR97">
            <v>621.99504727717715</v>
          </cell>
          <cell r="AS97">
            <v>621.99504727717715</v>
          </cell>
          <cell r="AT97">
            <v>621.99504727717715</v>
          </cell>
          <cell r="AU97">
            <v>621.99504727717715</v>
          </cell>
          <cell r="AW97">
            <v>7411.8102139254088</v>
          </cell>
          <cell r="AY97">
            <v>636.53323775398917</v>
          </cell>
          <cell r="AZ97">
            <v>689.70619822272056</v>
          </cell>
          <cell r="BA97">
            <v>689.70619822272056</v>
          </cell>
          <cell r="BB97">
            <v>689.70619822272056</v>
          </cell>
          <cell r="BC97">
            <v>689.70619822272056</v>
          </cell>
          <cell r="BD97">
            <v>689.70619822272056</v>
          </cell>
          <cell r="BE97">
            <v>689.70619822272056</v>
          </cell>
          <cell r="BF97">
            <v>689.70619822272056</v>
          </cell>
          <cell r="BG97">
            <v>689.70619822272056</v>
          </cell>
          <cell r="BH97">
            <v>689.70619822272056</v>
          </cell>
          <cell r="BI97">
            <v>689.70619822272056</v>
          </cell>
          <cell r="BJ97">
            <v>689.70619822272056</v>
          </cell>
          <cell r="BL97">
            <v>8223.3014182039169</v>
          </cell>
          <cell r="BN97">
            <v>705.64057750906898</v>
          </cell>
          <cell r="BO97">
            <v>759.87699718717511</v>
          </cell>
          <cell r="BP97">
            <v>759.87699718717511</v>
          </cell>
          <cell r="BQ97">
            <v>759.87699718717511</v>
          </cell>
          <cell r="BR97">
            <v>759.87699718717511</v>
          </cell>
          <cell r="BS97">
            <v>759.87699718717511</v>
          </cell>
          <cell r="BT97">
            <v>759.87699718717511</v>
          </cell>
          <cell r="BU97">
            <v>759.87699718717511</v>
          </cell>
          <cell r="BV97">
            <v>759.87699718717511</v>
          </cell>
          <cell r="BW97">
            <v>759.87699718717511</v>
          </cell>
          <cell r="BX97">
            <v>759.87699718717511</v>
          </cell>
          <cell r="BY97">
            <v>759.87699718717511</v>
          </cell>
          <cell r="CA97">
            <v>9064.2875465679936</v>
          </cell>
        </row>
      </sheetData>
      <sheetData sheetId="15" refreshError="1"/>
      <sheetData sheetId="16" refreshError="1"/>
      <sheetData sheetId="17" refreshError="1">
        <row r="13">
          <cell r="B13" t="str">
            <v>($000's) Except Per Student Figures</v>
          </cell>
          <cell r="D13">
            <v>42576</v>
          </cell>
          <cell r="E13">
            <v>42613</v>
          </cell>
          <cell r="F13">
            <v>42643</v>
          </cell>
          <cell r="G13">
            <v>42674</v>
          </cell>
          <cell r="H13">
            <v>42704</v>
          </cell>
          <cell r="I13">
            <v>42735</v>
          </cell>
          <cell r="J13">
            <v>42766</v>
          </cell>
          <cell r="K13">
            <v>42794</v>
          </cell>
          <cell r="L13">
            <v>42825</v>
          </cell>
          <cell r="M13">
            <v>42855</v>
          </cell>
          <cell r="N13">
            <v>42886</v>
          </cell>
          <cell r="O13">
            <v>42916</v>
          </cell>
          <cell r="S13" t="str">
            <v>FY16</v>
          </cell>
          <cell r="U13">
            <v>42576</v>
          </cell>
          <cell r="V13">
            <v>42613</v>
          </cell>
          <cell r="W13">
            <v>42643</v>
          </cell>
          <cell r="X13">
            <v>42674</v>
          </cell>
          <cell r="Y13">
            <v>42704</v>
          </cell>
          <cell r="Z13">
            <v>42735</v>
          </cell>
          <cell r="AA13">
            <v>42766</v>
          </cell>
          <cell r="AB13">
            <v>42794</v>
          </cell>
          <cell r="AC13">
            <v>42825</v>
          </cell>
          <cell r="AD13">
            <v>42855</v>
          </cell>
          <cell r="AE13">
            <v>42886</v>
          </cell>
          <cell r="AF13">
            <v>42916</v>
          </cell>
          <cell r="AH13" t="str">
            <v>FY17</v>
          </cell>
          <cell r="AJ13">
            <v>42947</v>
          </cell>
          <cell r="AK13">
            <v>42978</v>
          </cell>
          <cell r="AL13">
            <v>43008</v>
          </cell>
          <cell r="AM13">
            <v>43039</v>
          </cell>
          <cell r="AN13">
            <v>43069</v>
          </cell>
          <cell r="AO13">
            <v>43100</v>
          </cell>
          <cell r="AP13">
            <v>43131</v>
          </cell>
          <cell r="AQ13">
            <v>43159</v>
          </cell>
          <cell r="AR13">
            <v>43190</v>
          </cell>
          <cell r="AS13">
            <v>43220</v>
          </cell>
          <cell r="AT13">
            <v>43251</v>
          </cell>
          <cell r="AU13">
            <v>43281</v>
          </cell>
          <cell r="AW13" t="str">
            <v>FY18</v>
          </cell>
          <cell r="AY13">
            <v>43312</v>
          </cell>
          <cell r="AZ13">
            <v>43343</v>
          </cell>
          <cell r="BA13">
            <v>43373</v>
          </cell>
          <cell r="BB13">
            <v>43404</v>
          </cell>
          <cell r="BC13">
            <v>43434</v>
          </cell>
          <cell r="BD13">
            <v>43465</v>
          </cell>
          <cell r="BE13">
            <v>43496</v>
          </cell>
          <cell r="BF13">
            <v>43524</v>
          </cell>
          <cell r="BG13">
            <v>43555</v>
          </cell>
          <cell r="BH13">
            <v>43585</v>
          </cell>
          <cell r="BI13">
            <v>43616</v>
          </cell>
          <cell r="BJ13">
            <v>43646</v>
          </cell>
          <cell r="BL13" t="str">
            <v>FY19</v>
          </cell>
          <cell r="BN13">
            <v>43677</v>
          </cell>
          <cell r="BO13">
            <v>43708</v>
          </cell>
          <cell r="BP13">
            <v>43738</v>
          </cell>
          <cell r="BQ13">
            <v>43769</v>
          </cell>
          <cell r="BR13">
            <v>43799</v>
          </cell>
          <cell r="BS13">
            <v>43830</v>
          </cell>
          <cell r="BT13">
            <v>43861</v>
          </cell>
          <cell r="BU13">
            <v>43890</v>
          </cell>
          <cell r="BV13">
            <v>43921</v>
          </cell>
          <cell r="BW13">
            <v>43951</v>
          </cell>
          <cell r="BX13">
            <v>43982</v>
          </cell>
          <cell r="BY13">
            <v>44012</v>
          </cell>
          <cell r="CA13" t="str">
            <v>FY20</v>
          </cell>
          <cell r="CC13">
            <v>44043</v>
          </cell>
          <cell r="CD13">
            <v>44074</v>
          </cell>
          <cell r="CE13">
            <v>44104</v>
          </cell>
          <cell r="CF13">
            <v>44135</v>
          </cell>
          <cell r="CG13">
            <v>44165</v>
          </cell>
          <cell r="CH13">
            <v>44196</v>
          </cell>
          <cell r="CI13">
            <v>44227</v>
          </cell>
          <cell r="CJ13">
            <v>44255</v>
          </cell>
          <cell r="CK13">
            <v>44286</v>
          </cell>
          <cell r="CL13">
            <v>44316</v>
          </cell>
          <cell r="CM13">
            <v>44347</v>
          </cell>
          <cell r="CN13">
            <v>44377</v>
          </cell>
          <cell r="CP13" t="str">
            <v>FY21</v>
          </cell>
        </row>
        <row r="14">
          <cell r="B14" t="str">
            <v>Income Statement</v>
          </cell>
        </row>
        <row r="15">
          <cell r="B15" t="str">
            <v>Total Revenue</v>
          </cell>
          <cell r="D15">
            <v>148.10512109000001</v>
          </cell>
          <cell r="E15">
            <v>170.10222041</v>
          </cell>
          <cell r="F15">
            <v>577.92348299000002</v>
          </cell>
          <cell r="G15">
            <v>569.42712653000001</v>
          </cell>
          <cell r="H15">
            <v>529.53593196999998</v>
          </cell>
          <cell r="I15">
            <v>518.07101768999996</v>
          </cell>
          <cell r="J15">
            <v>559.24438911999994</v>
          </cell>
          <cell r="K15">
            <v>551.35310204000007</v>
          </cell>
          <cell r="L15">
            <v>555.29079728000011</v>
          </cell>
          <cell r="M15">
            <v>558.74189795999996</v>
          </cell>
          <cell r="N15">
            <v>572.53963400999999</v>
          </cell>
          <cell r="O15">
            <v>535.16540815999997</v>
          </cell>
          <cell r="S15">
            <v>8202.7057999999997</v>
          </cell>
          <cell r="U15">
            <v>723.70399999999995</v>
          </cell>
          <cell r="V15">
            <v>614.47668999999996</v>
          </cell>
          <cell r="W15">
            <v>1014.832036629919</v>
          </cell>
          <cell r="X15">
            <v>779.84351781498037</v>
          </cell>
          <cell r="Y15">
            <v>815.59045144310767</v>
          </cell>
          <cell r="Z15">
            <v>345.27178256060364</v>
          </cell>
          <cell r="AA15">
            <v>601.8921102194987</v>
          </cell>
          <cell r="AB15">
            <v>897.1830326034933</v>
          </cell>
          <cell r="AC15">
            <v>787.86229015895515</v>
          </cell>
          <cell r="AD15">
            <v>730.31060694135726</v>
          </cell>
          <cell r="AE15">
            <v>918.21267899125837</v>
          </cell>
          <cell r="AF15">
            <v>902.01444466940632</v>
          </cell>
          <cell r="AH15">
            <v>9131.1936420325801</v>
          </cell>
          <cell r="AJ15">
            <v>796.07439999999997</v>
          </cell>
          <cell r="AK15">
            <v>675.92435899999998</v>
          </cell>
          <cell r="AL15">
            <v>1116.3152402929111</v>
          </cell>
          <cell r="AM15">
            <v>857.82786959647854</v>
          </cell>
          <cell r="AN15">
            <v>897.14949658741853</v>
          </cell>
          <cell r="AO15">
            <v>379.79896081666402</v>
          </cell>
          <cell r="AP15">
            <v>662.08132124144868</v>
          </cell>
          <cell r="AQ15">
            <v>986.90133586384275</v>
          </cell>
          <cell r="AR15">
            <v>866.64851917485078</v>
          </cell>
          <cell r="AS15">
            <v>803.34166763549308</v>
          </cell>
          <cell r="AT15">
            <v>1010.0339468903843</v>
          </cell>
          <cell r="AU15">
            <v>992.21588913634707</v>
          </cell>
          <cell r="AW15">
            <v>10044.313006235838</v>
          </cell>
          <cell r="AY15">
            <v>875.68184000000008</v>
          </cell>
          <cell r="AZ15">
            <v>743.51679490000004</v>
          </cell>
          <cell r="BA15">
            <v>1227.9467643222024</v>
          </cell>
          <cell r="BB15">
            <v>943.61065655612651</v>
          </cell>
          <cell r="BC15">
            <v>986.86444624616047</v>
          </cell>
          <cell r="BD15">
            <v>417.77885689833045</v>
          </cell>
          <cell r="BE15">
            <v>728.28945336559366</v>
          </cell>
          <cell r="BF15">
            <v>1085.5914694502271</v>
          </cell>
          <cell r="BG15">
            <v>953.31337109233596</v>
          </cell>
          <cell r="BH15">
            <v>883.67583439904251</v>
          </cell>
          <cell r="BI15">
            <v>1111.0373415794229</v>
          </cell>
          <cell r="BJ15">
            <v>1091.4374780499818</v>
          </cell>
          <cell r="BL15">
            <v>11048.744306859426</v>
          </cell>
          <cell r="BN15">
            <v>963.25002400000017</v>
          </cell>
          <cell r="BO15">
            <v>817.86847439000007</v>
          </cell>
          <cell r="BP15">
            <v>1350.7414407544227</v>
          </cell>
          <cell r="BQ15">
            <v>1037.9717222117392</v>
          </cell>
          <cell r="BR15">
            <v>1085.5508908707766</v>
          </cell>
          <cell r="BS15">
            <v>459.5567425881635</v>
          </cell>
          <cell r="BT15">
            <v>801.11839870215306</v>
          </cell>
          <cell r="BU15">
            <v>1194.1506163952499</v>
          </cell>
          <cell r="BV15">
            <v>1048.6447082015695</v>
          </cell>
          <cell r="BW15">
            <v>972.04341783894688</v>
          </cell>
          <cell r="BX15">
            <v>1222.1410757373653</v>
          </cell>
          <cell r="BY15">
            <v>1200.5812258549802</v>
          </cell>
          <cell r="CA15">
            <v>12153.618737545366</v>
          </cell>
          <cell r="CC15">
            <v>1059.5750264000003</v>
          </cell>
          <cell r="CD15">
            <v>899.65532182900017</v>
          </cell>
          <cell r="CE15">
            <v>1485.815584829865</v>
          </cell>
          <cell r="CF15">
            <v>1141.7688944329132</v>
          </cell>
          <cell r="CG15">
            <v>1194.1059799578543</v>
          </cell>
          <cell r="CH15">
            <v>505.51241684697987</v>
          </cell>
          <cell r="CI15">
            <v>881.23023857236842</v>
          </cell>
          <cell r="CJ15">
            <v>1313.5656780347749</v>
          </cell>
          <cell r="CK15">
            <v>1153.5091790217266</v>
          </cell>
          <cell r="CL15">
            <v>1069.2477596228416</v>
          </cell>
          <cell r="CM15">
            <v>1344.3551833111019</v>
          </cell>
          <cell r="CN15">
            <v>1320.6393484404782</v>
          </cell>
          <cell r="CP15">
            <v>13368.980611299905</v>
          </cell>
        </row>
        <row r="16">
          <cell r="Q16" t="str">
            <v>FY17</v>
          </cell>
        </row>
        <row r="17">
          <cell r="B17" t="str">
            <v>Cost of Revenue</v>
          </cell>
          <cell r="Q17" t="str">
            <v>% Revenue</v>
          </cell>
        </row>
        <row r="18">
          <cell r="B18" t="str">
            <v>Enrollment</v>
          </cell>
          <cell r="Q18">
            <v>7.2572857865533677E-2</v>
          </cell>
          <cell r="S18">
            <v>1132.2314931999999</v>
          </cell>
          <cell r="U18">
            <v>41.121103240644267</v>
          </cell>
          <cell r="V18">
            <v>54.224073240644259</v>
          </cell>
          <cell r="W18">
            <v>36.535822860000003</v>
          </cell>
          <cell r="X18">
            <v>30.873933368659998</v>
          </cell>
          <cell r="Y18">
            <v>62.490235701993335</v>
          </cell>
          <cell r="Z18">
            <v>62.490235701993335</v>
          </cell>
          <cell r="AA18">
            <v>62.490235701993335</v>
          </cell>
          <cell r="AB18">
            <v>62.490235701993335</v>
          </cell>
          <cell r="AC18">
            <v>62.490235701993335</v>
          </cell>
          <cell r="AD18">
            <v>62.490235701993335</v>
          </cell>
          <cell r="AE18">
            <v>62.490235701993335</v>
          </cell>
          <cell r="AF18">
            <v>62.490235701993335</v>
          </cell>
          <cell r="AH18">
            <v>662.67681832589528</v>
          </cell>
          <cell r="AJ18">
            <v>60.74537501320706</v>
          </cell>
          <cell r="AK18">
            <v>60.74537501320706</v>
          </cell>
          <cell r="AL18">
            <v>60.74537501320706</v>
          </cell>
          <cell r="AM18">
            <v>60.74537501320706</v>
          </cell>
          <cell r="AN18">
            <v>60.74537501320706</v>
          </cell>
          <cell r="AO18">
            <v>60.74537501320706</v>
          </cell>
          <cell r="AP18">
            <v>60.74537501320706</v>
          </cell>
          <cell r="AQ18">
            <v>60.74537501320706</v>
          </cell>
          <cell r="AR18">
            <v>60.74537501320706</v>
          </cell>
          <cell r="AS18">
            <v>60.74537501320706</v>
          </cell>
          <cell r="AT18">
            <v>60.74537501320706</v>
          </cell>
          <cell r="AU18">
            <v>60.74537501320706</v>
          </cell>
          <cell r="AW18">
            <v>728.94450015848474</v>
          </cell>
          <cell r="AY18">
            <v>66.819912514527786</v>
          </cell>
          <cell r="AZ18">
            <v>66.819912514527786</v>
          </cell>
          <cell r="BA18">
            <v>66.819912514527786</v>
          </cell>
          <cell r="BB18">
            <v>66.819912514527786</v>
          </cell>
          <cell r="BC18">
            <v>66.819912514527786</v>
          </cell>
          <cell r="BD18">
            <v>66.819912514527786</v>
          </cell>
          <cell r="BE18">
            <v>66.819912514527786</v>
          </cell>
          <cell r="BF18">
            <v>66.819912514527786</v>
          </cell>
          <cell r="BG18">
            <v>66.819912514527786</v>
          </cell>
          <cell r="BH18">
            <v>66.819912514527786</v>
          </cell>
          <cell r="BI18">
            <v>66.819912514527786</v>
          </cell>
          <cell r="BJ18">
            <v>66.819912514527786</v>
          </cell>
          <cell r="BL18">
            <v>801.83895017433349</v>
          </cell>
          <cell r="BN18">
            <v>73.501903765980558</v>
          </cell>
          <cell r="BO18">
            <v>73.501903765980558</v>
          </cell>
          <cell r="BP18">
            <v>73.501903765980558</v>
          </cell>
          <cell r="BQ18">
            <v>73.501903765980558</v>
          </cell>
          <cell r="BR18">
            <v>73.501903765980558</v>
          </cell>
          <cell r="BS18">
            <v>73.501903765980558</v>
          </cell>
          <cell r="BT18">
            <v>73.501903765980558</v>
          </cell>
          <cell r="BU18">
            <v>73.501903765980558</v>
          </cell>
          <cell r="BV18">
            <v>73.501903765980558</v>
          </cell>
          <cell r="BW18">
            <v>73.501903765980558</v>
          </cell>
          <cell r="BX18">
            <v>73.501903765980558</v>
          </cell>
          <cell r="BY18">
            <v>73.501903765980558</v>
          </cell>
          <cell r="CA18">
            <v>882.02284519176669</v>
          </cell>
          <cell r="CC18">
            <v>80.852094142578622</v>
          </cell>
          <cell r="CD18">
            <v>80.852094142578622</v>
          </cell>
          <cell r="CE18">
            <v>80.852094142578622</v>
          </cell>
          <cell r="CF18">
            <v>80.852094142578622</v>
          </cell>
          <cell r="CG18">
            <v>80.852094142578622</v>
          </cell>
          <cell r="CH18">
            <v>80.852094142578622</v>
          </cell>
          <cell r="CI18">
            <v>80.852094142578622</v>
          </cell>
          <cell r="CJ18">
            <v>80.852094142578622</v>
          </cell>
          <cell r="CK18">
            <v>80.852094142578622</v>
          </cell>
          <cell r="CL18">
            <v>80.852094142578622</v>
          </cell>
          <cell r="CM18">
            <v>80.852094142578622</v>
          </cell>
          <cell r="CN18">
            <v>80.852094142578622</v>
          </cell>
          <cell r="CP18">
            <v>970.22512971094352</v>
          </cell>
        </row>
        <row r="19">
          <cell r="B19" t="str">
            <v>Marketing</v>
          </cell>
          <cell r="Q19">
            <v>0.53016580079931042</v>
          </cell>
          <cell r="S19">
            <v>4431.1862198666704</v>
          </cell>
          <cell r="U19">
            <v>545.63423902666671</v>
          </cell>
          <cell r="V19">
            <v>580.92061569333327</v>
          </cell>
          <cell r="W19">
            <v>338.48056569333335</v>
          </cell>
          <cell r="X19">
            <v>441.22346322982668</v>
          </cell>
          <cell r="Y19">
            <v>391.22346322982668</v>
          </cell>
          <cell r="Z19">
            <v>391.22346322982668</v>
          </cell>
          <cell r="AA19">
            <v>296.22346322982668</v>
          </cell>
          <cell r="AB19">
            <v>291.22346322982668</v>
          </cell>
          <cell r="AC19">
            <v>391.22346322982668</v>
          </cell>
          <cell r="AD19">
            <v>466.22346322982668</v>
          </cell>
          <cell r="AE19">
            <v>291.22346322982668</v>
          </cell>
          <cell r="AF19">
            <v>416.22346322982668</v>
          </cell>
          <cell r="AH19">
            <v>4841.0465894817744</v>
          </cell>
          <cell r="AJ19">
            <v>443.76260403582933</v>
          </cell>
          <cell r="AK19">
            <v>443.76260403582933</v>
          </cell>
          <cell r="AL19">
            <v>443.76260403582933</v>
          </cell>
          <cell r="AM19">
            <v>443.76260403582933</v>
          </cell>
          <cell r="AN19">
            <v>443.76260403582933</v>
          </cell>
          <cell r="AO19">
            <v>443.76260403582933</v>
          </cell>
          <cell r="AP19">
            <v>443.76260403582933</v>
          </cell>
          <cell r="AQ19">
            <v>443.76260403582933</v>
          </cell>
          <cell r="AR19">
            <v>443.76260403582933</v>
          </cell>
          <cell r="AS19">
            <v>443.76260403582933</v>
          </cell>
          <cell r="AT19">
            <v>443.76260403582933</v>
          </cell>
          <cell r="AU19">
            <v>443.76260403582933</v>
          </cell>
          <cell r="AW19">
            <v>5325.1512484299519</v>
          </cell>
          <cell r="AY19">
            <v>488.13886443941243</v>
          </cell>
          <cell r="AZ19">
            <v>488.13886443941243</v>
          </cell>
          <cell r="BA19">
            <v>488.13886443941243</v>
          </cell>
          <cell r="BB19">
            <v>488.13886443941243</v>
          </cell>
          <cell r="BC19">
            <v>488.13886443941243</v>
          </cell>
          <cell r="BD19">
            <v>488.13886443941243</v>
          </cell>
          <cell r="BE19">
            <v>488.13886443941243</v>
          </cell>
          <cell r="BF19">
            <v>488.13886443941243</v>
          </cell>
          <cell r="BG19">
            <v>488.13886443941243</v>
          </cell>
          <cell r="BH19">
            <v>488.13886443941243</v>
          </cell>
          <cell r="BI19">
            <v>488.13886443941243</v>
          </cell>
          <cell r="BJ19">
            <v>488.13886443941243</v>
          </cell>
          <cell r="BL19">
            <v>5857.6663732729494</v>
          </cell>
          <cell r="BN19">
            <v>536.95275088335359</v>
          </cell>
          <cell r="BO19">
            <v>536.95275088335359</v>
          </cell>
          <cell r="BP19">
            <v>536.95275088335359</v>
          </cell>
          <cell r="BQ19">
            <v>536.95275088335359</v>
          </cell>
          <cell r="BR19">
            <v>536.95275088335359</v>
          </cell>
          <cell r="BS19">
            <v>536.95275088335359</v>
          </cell>
          <cell r="BT19">
            <v>536.95275088335359</v>
          </cell>
          <cell r="BU19">
            <v>536.95275088335359</v>
          </cell>
          <cell r="BV19">
            <v>536.95275088335359</v>
          </cell>
          <cell r="BW19">
            <v>536.95275088335359</v>
          </cell>
          <cell r="BX19">
            <v>536.95275088335359</v>
          </cell>
          <cell r="BY19">
            <v>536.95275088335359</v>
          </cell>
          <cell r="CA19">
            <v>6443.4330106002435</v>
          </cell>
          <cell r="CC19">
            <v>590.64802597168898</v>
          </cell>
          <cell r="CD19">
            <v>590.64802597168898</v>
          </cell>
          <cell r="CE19">
            <v>590.64802597168898</v>
          </cell>
          <cell r="CF19">
            <v>590.64802597168898</v>
          </cell>
          <cell r="CG19">
            <v>590.64802597168898</v>
          </cell>
          <cell r="CH19">
            <v>590.64802597168898</v>
          </cell>
          <cell r="CI19">
            <v>590.64802597168898</v>
          </cell>
          <cell r="CJ19">
            <v>590.64802597168898</v>
          </cell>
          <cell r="CK19">
            <v>590.64802597168898</v>
          </cell>
          <cell r="CL19">
            <v>590.64802597168898</v>
          </cell>
          <cell r="CM19">
            <v>590.64802597168898</v>
          </cell>
          <cell r="CN19">
            <v>590.64802597168898</v>
          </cell>
          <cell r="CP19">
            <v>7087.7763116602682</v>
          </cell>
        </row>
        <row r="20">
          <cell r="B20" t="str">
            <v>Other Cost of Revenue</v>
          </cell>
          <cell r="Q20">
            <v>8.4302776897886122E-2</v>
          </cell>
          <cell r="S20">
            <v>702.36718666666695</v>
          </cell>
          <cell r="U20">
            <v>43.657258926022401</v>
          </cell>
          <cell r="V20">
            <v>58.359342259355735</v>
          </cell>
          <cell r="W20">
            <v>65.378925592689072</v>
          </cell>
          <cell r="X20">
            <v>66.932161515289067</v>
          </cell>
          <cell r="Y20">
            <v>66.932161515289067</v>
          </cell>
          <cell r="Z20">
            <v>66.932161515289067</v>
          </cell>
          <cell r="AA20">
            <v>66.932161515289067</v>
          </cell>
          <cell r="AB20">
            <v>66.932161515289067</v>
          </cell>
          <cell r="AC20">
            <v>66.932161515289067</v>
          </cell>
          <cell r="AD20">
            <v>66.932161515289067</v>
          </cell>
          <cell r="AE20">
            <v>66.932161515289067</v>
          </cell>
          <cell r="AF20">
            <v>66.932161515289067</v>
          </cell>
          <cell r="AH20">
            <v>769.78498041566888</v>
          </cell>
          <cell r="AJ20">
            <v>70.563623204769641</v>
          </cell>
          <cell r="AK20">
            <v>70.563623204769641</v>
          </cell>
          <cell r="AL20">
            <v>70.563623204769641</v>
          </cell>
          <cell r="AM20">
            <v>70.563623204769641</v>
          </cell>
          <cell r="AN20">
            <v>70.563623204769641</v>
          </cell>
          <cell r="AO20">
            <v>70.563623204769641</v>
          </cell>
          <cell r="AP20">
            <v>70.563623204769641</v>
          </cell>
          <cell r="AQ20">
            <v>70.563623204769641</v>
          </cell>
          <cell r="AR20">
            <v>70.563623204769641</v>
          </cell>
          <cell r="AS20">
            <v>70.563623204769641</v>
          </cell>
          <cell r="AT20">
            <v>70.563623204769641</v>
          </cell>
          <cell r="AU20">
            <v>70.563623204769641</v>
          </cell>
          <cell r="AW20">
            <v>846.76347845723569</v>
          </cell>
          <cell r="AY20">
            <v>77.619985525246634</v>
          </cell>
          <cell r="AZ20">
            <v>77.619985525246634</v>
          </cell>
          <cell r="BA20">
            <v>77.619985525246634</v>
          </cell>
          <cell r="BB20">
            <v>77.619985525246634</v>
          </cell>
          <cell r="BC20">
            <v>77.619985525246634</v>
          </cell>
          <cell r="BD20">
            <v>77.619985525246634</v>
          </cell>
          <cell r="BE20">
            <v>77.619985525246634</v>
          </cell>
          <cell r="BF20">
            <v>77.619985525246634</v>
          </cell>
          <cell r="BG20">
            <v>77.619985525246634</v>
          </cell>
          <cell r="BH20">
            <v>77.619985525246634</v>
          </cell>
          <cell r="BI20">
            <v>77.619985525246634</v>
          </cell>
          <cell r="BJ20">
            <v>77.619985525246634</v>
          </cell>
          <cell r="BL20">
            <v>931.43982630295966</v>
          </cell>
          <cell r="BN20">
            <v>85.381984077771278</v>
          </cell>
          <cell r="BO20">
            <v>85.381984077771278</v>
          </cell>
          <cell r="BP20">
            <v>85.381984077771278</v>
          </cell>
          <cell r="BQ20">
            <v>85.381984077771278</v>
          </cell>
          <cell r="BR20">
            <v>85.381984077771278</v>
          </cell>
          <cell r="BS20">
            <v>85.381984077771278</v>
          </cell>
          <cell r="BT20">
            <v>85.381984077771278</v>
          </cell>
          <cell r="BU20">
            <v>85.381984077771278</v>
          </cell>
          <cell r="BV20">
            <v>85.381984077771278</v>
          </cell>
          <cell r="BW20">
            <v>85.381984077771278</v>
          </cell>
          <cell r="BX20">
            <v>85.381984077771278</v>
          </cell>
          <cell r="BY20">
            <v>85.381984077771278</v>
          </cell>
          <cell r="CA20">
            <v>1024.5838089332553</v>
          </cell>
          <cell r="CC20">
            <v>93.920182485548423</v>
          </cell>
          <cell r="CD20">
            <v>93.920182485548423</v>
          </cell>
          <cell r="CE20">
            <v>93.920182485548423</v>
          </cell>
          <cell r="CF20">
            <v>93.920182485548423</v>
          </cell>
          <cell r="CG20">
            <v>93.920182485548423</v>
          </cell>
          <cell r="CH20">
            <v>93.920182485548423</v>
          </cell>
          <cell r="CI20">
            <v>93.920182485548423</v>
          </cell>
          <cell r="CJ20">
            <v>93.920182485548423</v>
          </cell>
          <cell r="CK20">
            <v>93.920182485548423</v>
          </cell>
          <cell r="CL20">
            <v>93.920182485548423</v>
          </cell>
          <cell r="CM20">
            <v>93.920182485548423</v>
          </cell>
          <cell r="CN20">
            <v>93.920182485548423</v>
          </cell>
          <cell r="CP20">
            <v>1127.0421898265811</v>
          </cell>
        </row>
        <row r="21">
          <cell r="B21" t="str">
            <v>Total Cost of Revenue</v>
          </cell>
          <cell r="S21">
            <v>6265.7848997333376</v>
          </cell>
          <cell r="U21">
            <v>630.41260119333344</v>
          </cell>
          <cell r="V21">
            <v>693.50403119333316</v>
          </cell>
          <cell r="W21">
            <v>440.39531414602243</v>
          </cell>
          <cell r="X21">
            <v>539.02955811377569</v>
          </cell>
          <cell r="Y21">
            <v>520.64586044710904</v>
          </cell>
          <cell r="Z21">
            <v>520.64586044710904</v>
          </cell>
          <cell r="AA21">
            <v>425.6458604471091</v>
          </cell>
          <cell r="AB21">
            <v>420.6458604471091</v>
          </cell>
          <cell r="AC21">
            <v>520.64586044710904</v>
          </cell>
          <cell r="AD21">
            <v>595.64586044710904</v>
          </cell>
          <cell r="AE21">
            <v>420.6458604471091</v>
          </cell>
          <cell r="AF21">
            <v>545.64586044710904</v>
          </cell>
          <cell r="AH21">
            <v>6273.5083882233384</v>
          </cell>
          <cell r="AJ21">
            <v>575.07160225380608</v>
          </cell>
          <cell r="AK21">
            <v>575.07160225380608</v>
          </cell>
          <cell r="AL21">
            <v>575.07160225380608</v>
          </cell>
          <cell r="AM21">
            <v>575.07160225380608</v>
          </cell>
          <cell r="AN21">
            <v>575.07160225380608</v>
          </cell>
          <cell r="AO21">
            <v>575.07160225380608</v>
          </cell>
          <cell r="AP21">
            <v>575.07160225380608</v>
          </cell>
          <cell r="AQ21">
            <v>575.07160225380608</v>
          </cell>
          <cell r="AR21">
            <v>575.07160225380608</v>
          </cell>
          <cell r="AS21">
            <v>575.07160225380608</v>
          </cell>
          <cell r="AT21">
            <v>575.07160225380608</v>
          </cell>
          <cell r="AU21">
            <v>575.07160225380608</v>
          </cell>
          <cell r="AW21">
            <v>6900.859227045672</v>
          </cell>
          <cell r="AY21">
            <v>632.57876247918682</v>
          </cell>
          <cell r="AZ21">
            <v>632.57876247918682</v>
          </cell>
          <cell r="BA21">
            <v>632.57876247918682</v>
          </cell>
          <cell r="BB21">
            <v>632.57876247918682</v>
          </cell>
          <cell r="BC21">
            <v>632.57876247918682</v>
          </cell>
          <cell r="BD21">
            <v>632.57876247918682</v>
          </cell>
          <cell r="BE21">
            <v>632.57876247918682</v>
          </cell>
          <cell r="BF21">
            <v>632.57876247918682</v>
          </cell>
          <cell r="BG21">
            <v>632.57876247918682</v>
          </cell>
          <cell r="BH21">
            <v>632.57876247918682</v>
          </cell>
          <cell r="BI21">
            <v>632.57876247918682</v>
          </cell>
          <cell r="BJ21">
            <v>632.57876247918682</v>
          </cell>
          <cell r="BL21">
            <v>7590.9451497502423</v>
          </cell>
          <cell r="BN21">
            <v>695.83663872710531</v>
          </cell>
          <cell r="BO21">
            <v>695.83663872710531</v>
          </cell>
          <cell r="BP21">
            <v>695.83663872710531</v>
          </cell>
          <cell r="BQ21">
            <v>695.83663872710531</v>
          </cell>
          <cell r="BR21">
            <v>695.83663872710531</v>
          </cell>
          <cell r="BS21">
            <v>695.83663872710531</v>
          </cell>
          <cell r="BT21">
            <v>695.83663872710531</v>
          </cell>
          <cell r="BU21">
            <v>695.83663872710531</v>
          </cell>
          <cell r="BV21">
            <v>695.83663872710531</v>
          </cell>
          <cell r="BW21">
            <v>695.83663872710531</v>
          </cell>
          <cell r="BX21">
            <v>695.83663872710531</v>
          </cell>
          <cell r="BY21">
            <v>695.83663872710531</v>
          </cell>
          <cell r="CA21">
            <v>8350.0396647252655</v>
          </cell>
          <cell r="CC21">
            <v>765.42030259981607</v>
          </cell>
          <cell r="CD21">
            <v>765.42030259981607</v>
          </cell>
          <cell r="CE21">
            <v>765.42030259981607</v>
          </cell>
          <cell r="CF21">
            <v>765.42030259981607</v>
          </cell>
          <cell r="CG21">
            <v>765.42030259981607</v>
          </cell>
          <cell r="CH21">
            <v>765.42030259981607</v>
          </cell>
          <cell r="CI21">
            <v>765.42030259981607</v>
          </cell>
          <cell r="CJ21">
            <v>765.42030259981607</v>
          </cell>
          <cell r="CK21">
            <v>765.42030259981607</v>
          </cell>
          <cell r="CL21">
            <v>765.42030259981607</v>
          </cell>
          <cell r="CM21">
            <v>765.42030259981607</v>
          </cell>
          <cell r="CN21">
            <v>765.42030259981607</v>
          </cell>
          <cell r="CP21">
            <v>9185.0436311977919</v>
          </cell>
        </row>
        <row r="23">
          <cell r="B23" t="str">
            <v>Gross Profit</v>
          </cell>
          <cell r="S23">
            <v>1936.9209002666621</v>
          </cell>
          <cell r="U23">
            <v>93.291398806666507</v>
          </cell>
          <cell r="V23">
            <v>-79.0273411933332</v>
          </cell>
          <cell r="W23">
            <v>574.43672248389657</v>
          </cell>
          <cell r="X23">
            <v>240.81395970120468</v>
          </cell>
          <cell r="Y23">
            <v>294.94459099599862</v>
          </cell>
          <cell r="Z23">
            <v>-175.3740778865054</v>
          </cell>
          <cell r="AA23">
            <v>176.2462497723896</v>
          </cell>
          <cell r="AB23">
            <v>476.5371721563842</v>
          </cell>
          <cell r="AC23">
            <v>267.2164297118461</v>
          </cell>
          <cell r="AD23">
            <v>134.66474649424822</v>
          </cell>
          <cell r="AE23">
            <v>497.56681854414927</v>
          </cell>
          <cell r="AF23">
            <v>356.36858422229727</v>
          </cell>
          <cell r="AH23">
            <v>2857.6852538092417</v>
          </cell>
          <cell r="AJ23">
            <v>221.00279774619389</v>
          </cell>
          <cell r="AK23">
            <v>100.8527567461939</v>
          </cell>
          <cell r="AL23">
            <v>541.24363803910501</v>
          </cell>
          <cell r="AM23">
            <v>282.75626734267246</v>
          </cell>
          <cell r="AN23">
            <v>322.07789433361245</v>
          </cell>
          <cell r="AO23">
            <v>-195.27264143714206</v>
          </cell>
          <cell r="AP23">
            <v>87.0097189876426</v>
          </cell>
          <cell r="AQ23">
            <v>411.82973361003667</v>
          </cell>
          <cell r="AR23">
            <v>291.5769169210447</v>
          </cell>
          <cell r="AS23">
            <v>228.270065381687</v>
          </cell>
          <cell r="AT23">
            <v>434.96234463657822</v>
          </cell>
          <cell r="AU23">
            <v>417.144286882541</v>
          </cell>
          <cell r="AW23">
            <v>3143.4537791901657</v>
          </cell>
          <cell r="AY23">
            <v>243.10307752081326</v>
          </cell>
          <cell r="AZ23">
            <v>110.93803242081322</v>
          </cell>
          <cell r="BA23">
            <v>595.36800184301558</v>
          </cell>
          <cell r="BB23">
            <v>311.03189407693969</v>
          </cell>
          <cell r="BC23">
            <v>354.28568376697365</v>
          </cell>
          <cell r="BD23">
            <v>-214.79990558085638</v>
          </cell>
          <cell r="BE23">
            <v>95.710690886406837</v>
          </cell>
          <cell r="BF23">
            <v>453.0127069710403</v>
          </cell>
          <cell r="BG23">
            <v>320.73460861314913</v>
          </cell>
          <cell r="BH23">
            <v>251.09707191985569</v>
          </cell>
          <cell r="BI23">
            <v>478.45857910023608</v>
          </cell>
          <cell r="BJ23">
            <v>458.85871557079497</v>
          </cell>
          <cell r="BL23">
            <v>3457.7991571091834</v>
          </cell>
          <cell r="BN23">
            <v>267.41338527289486</v>
          </cell>
          <cell r="BO23">
            <v>122.03183566289476</v>
          </cell>
          <cell r="BP23">
            <v>654.90480202731737</v>
          </cell>
          <cell r="BQ23">
            <v>342.13508348463392</v>
          </cell>
          <cell r="BR23">
            <v>389.71425214367127</v>
          </cell>
          <cell r="BS23">
            <v>-236.27989613894181</v>
          </cell>
          <cell r="BT23">
            <v>105.28175997504775</v>
          </cell>
          <cell r="BU23">
            <v>498.31397766814462</v>
          </cell>
          <cell r="BV23">
            <v>352.80806947446422</v>
          </cell>
          <cell r="BW23">
            <v>276.20677911184157</v>
          </cell>
          <cell r="BX23">
            <v>526.30443701026002</v>
          </cell>
          <cell r="BY23">
            <v>504.74458712787487</v>
          </cell>
          <cell r="CA23">
            <v>3803.5790728201009</v>
          </cell>
          <cell r="CC23">
            <v>294.15472380018423</v>
          </cell>
          <cell r="CD23">
            <v>134.2350192291841</v>
          </cell>
          <cell r="CE23">
            <v>720.39528223004891</v>
          </cell>
          <cell r="CF23">
            <v>376.34859183309709</v>
          </cell>
          <cell r="CG23">
            <v>428.68567735803822</v>
          </cell>
          <cell r="CH23">
            <v>-259.90788575283619</v>
          </cell>
          <cell r="CI23">
            <v>115.80993597255235</v>
          </cell>
          <cell r="CJ23">
            <v>548.14537543495885</v>
          </cell>
          <cell r="CK23">
            <v>388.08887642191053</v>
          </cell>
          <cell r="CL23">
            <v>303.82745702302554</v>
          </cell>
          <cell r="CM23">
            <v>578.93488071128581</v>
          </cell>
          <cell r="CN23">
            <v>555.21904584066215</v>
          </cell>
          <cell r="CP23">
            <v>4183.936980102113</v>
          </cell>
        </row>
        <row r="24">
          <cell r="Q24" t="str">
            <v>FY17</v>
          </cell>
        </row>
        <row r="25">
          <cell r="Q25" t="str">
            <v>% Revenue</v>
          </cell>
        </row>
        <row r="26">
          <cell r="B26" t="str">
            <v>Marketing</v>
          </cell>
          <cell r="Q26">
            <v>8.7611678315248423E-3</v>
          </cell>
          <cell r="S26">
            <v>28.965489999999999</v>
          </cell>
          <cell r="U26">
            <v>6.6666600000000003</v>
          </cell>
          <cell r="V26">
            <v>6.6666600000000003</v>
          </cell>
          <cell r="W26">
            <v>6.6666600000000003</v>
          </cell>
          <cell r="X26">
            <v>6.6666600000000003</v>
          </cell>
          <cell r="Y26">
            <v>6.6666600000000003</v>
          </cell>
          <cell r="Z26">
            <v>6.6666600000000003</v>
          </cell>
          <cell r="AA26">
            <v>6.6666600000000003</v>
          </cell>
          <cell r="AB26">
            <v>6.6666600000000003</v>
          </cell>
          <cell r="AC26">
            <v>6.6666600000000003</v>
          </cell>
          <cell r="AD26">
            <v>6.6666600000000003</v>
          </cell>
          <cell r="AE26">
            <v>6.6666600000000003</v>
          </cell>
          <cell r="AF26">
            <v>6.6666600000000003</v>
          </cell>
          <cell r="AH26">
            <v>79.999920000000003</v>
          </cell>
          <cell r="AJ26">
            <v>7.3333260000000005</v>
          </cell>
          <cell r="AK26">
            <v>7.3333260000000005</v>
          </cell>
          <cell r="AL26">
            <v>7.3333260000000005</v>
          </cell>
          <cell r="AM26">
            <v>7.3333260000000005</v>
          </cell>
          <cell r="AN26">
            <v>7.3333260000000005</v>
          </cell>
          <cell r="AO26">
            <v>7.3333260000000005</v>
          </cell>
          <cell r="AP26">
            <v>7.3333260000000005</v>
          </cell>
          <cell r="AQ26">
            <v>7.3333260000000005</v>
          </cell>
          <cell r="AR26">
            <v>7.3333260000000005</v>
          </cell>
          <cell r="AS26">
            <v>7.3333260000000005</v>
          </cell>
          <cell r="AT26">
            <v>7.3333260000000005</v>
          </cell>
          <cell r="AU26">
            <v>7.3333260000000005</v>
          </cell>
          <cell r="AW26">
            <v>87.999912000000009</v>
          </cell>
          <cell r="AY26">
            <v>8.0666586000000038</v>
          </cell>
          <cell r="AZ26">
            <v>8.0666586000000038</v>
          </cell>
          <cell r="BA26">
            <v>8.0666586000000038</v>
          </cell>
          <cell r="BB26">
            <v>8.0666586000000038</v>
          </cell>
          <cell r="BC26">
            <v>8.0666586000000038</v>
          </cell>
          <cell r="BD26">
            <v>8.0666586000000038</v>
          </cell>
          <cell r="BE26">
            <v>8.0666586000000038</v>
          </cell>
          <cell r="BF26">
            <v>8.0666586000000038</v>
          </cell>
          <cell r="BG26">
            <v>8.0666586000000038</v>
          </cell>
          <cell r="BH26">
            <v>8.0666586000000038</v>
          </cell>
          <cell r="BI26">
            <v>8.0666586000000038</v>
          </cell>
          <cell r="BJ26">
            <v>8.0666586000000038</v>
          </cell>
          <cell r="BL26">
            <v>96.799903200000045</v>
          </cell>
          <cell r="BN26">
            <v>8.8733244600000027</v>
          </cell>
          <cell r="BO26">
            <v>8.8733244600000027</v>
          </cell>
          <cell r="BP26">
            <v>8.8733244600000027</v>
          </cell>
          <cell r="BQ26">
            <v>8.8733244600000027</v>
          </cell>
          <cell r="BR26">
            <v>8.8733244600000027</v>
          </cell>
          <cell r="BS26">
            <v>8.8733244600000027</v>
          </cell>
          <cell r="BT26">
            <v>8.8733244600000027</v>
          </cell>
          <cell r="BU26">
            <v>8.8733244600000027</v>
          </cell>
          <cell r="BV26">
            <v>8.8733244600000027</v>
          </cell>
          <cell r="BW26">
            <v>8.8733244600000027</v>
          </cell>
          <cell r="BX26">
            <v>8.8733244600000027</v>
          </cell>
          <cell r="BY26">
            <v>8.8733244600000027</v>
          </cell>
          <cell r="CA26">
            <v>106.47989352000003</v>
          </cell>
          <cell r="CC26">
            <v>9.760656906000003</v>
          </cell>
          <cell r="CD26">
            <v>9.760656906000003</v>
          </cell>
          <cell r="CE26">
            <v>9.760656906000003</v>
          </cell>
          <cell r="CF26">
            <v>9.760656906000003</v>
          </cell>
          <cell r="CG26">
            <v>9.760656906000003</v>
          </cell>
          <cell r="CH26">
            <v>9.760656906000003</v>
          </cell>
          <cell r="CI26">
            <v>9.760656906000003</v>
          </cell>
          <cell r="CJ26">
            <v>9.760656906000003</v>
          </cell>
          <cell r="CK26">
            <v>9.760656906000003</v>
          </cell>
          <cell r="CL26">
            <v>9.760656906000003</v>
          </cell>
          <cell r="CM26">
            <v>9.760656906000003</v>
          </cell>
          <cell r="CN26">
            <v>9.760656906000003</v>
          </cell>
          <cell r="CP26">
            <v>117.12788287200004</v>
          </cell>
        </row>
        <row r="27">
          <cell r="B27" t="str">
            <v>Personell</v>
          </cell>
          <cell r="Q27">
            <v>5.4078892309412513E-2</v>
          </cell>
          <cell r="S27">
            <v>1450.63300626667</v>
          </cell>
          <cell r="U27">
            <v>41.150403135322676</v>
          </cell>
          <cell r="V27">
            <v>41.150403135322676</v>
          </cell>
          <cell r="W27">
            <v>41.150403135322676</v>
          </cell>
          <cell r="X27">
            <v>41.150403135322676</v>
          </cell>
          <cell r="Y27">
            <v>41.150403135322676</v>
          </cell>
          <cell r="Z27">
            <v>41.150403135322676</v>
          </cell>
          <cell r="AA27">
            <v>41.150403135322676</v>
          </cell>
          <cell r="AB27">
            <v>41.150403135322676</v>
          </cell>
          <cell r="AC27">
            <v>41.150403135322676</v>
          </cell>
          <cell r="AD27">
            <v>41.150403135322676</v>
          </cell>
          <cell r="AE27">
            <v>41.150403135322676</v>
          </cell>
          <cell r="AF27">
            <v>41.150403135322676</v>
          </cell>
          <cell r="AH27">
            <v>493.80483762387212</v>
          </cell>
          <cell r="AJ27">
            <v>45.265443448854946</v>
          </cell>
          <cell r="AK27">
            <v>45.265443448854946</v>
          </cell>
          <cell r="AL27">
            <v>45.265443448854946</v>
          </cell>
          <cell r="AM27">
            <v>45.265443448854946</v>
          </cell>
          <cell r="AN27">
            <v>45.265443448854946</v>
          </cell>
          <cell r="AO27">
            <v>45.265443448854946</v>
          </cell>
          <cell r="AP27">
            <v>45.265443448854946</v>
          </cell>
          <cell r="AQ27">
            <v>45.265443448854946</v>
          </cell>
          <cell r="AR27">
            <v>45.265443448854946</v>
          </cell>
          <cell r="AS27">
            <v>45.265443448854946</v>
          </cell>
          <cell r="AT27">
            <v>45.265443448854946</v>
          </cell>
          <cell r="AU27">
            <v>45.265443448854946</v>
          </cell>
          <cell r="AW27">
            <v>543.18532138625937</v>
          </cell>
          <cell r="AY27">
            <v>49.791987793740454</v>
          </cell>
          <cell r="AZ27">
            <v>49.791987793740454</v>
          </cell>
          <cell r="BA27">
            <v>49.791987793740454</v>
          </cell>
          <cell r="BB27">
            <v>49.791987793740454</v>
          </cell>
          <cell r="BC27">
            <v>49.791987793740454</v>
          </cell>
          <cell r="BD27">
            <v>49.791987793740454</v>
          </cell>
          <cell r="BE27">
            <v>49.791987793740454</v>
          </cell>
          <cell r="BF27">
            <v>49.791987793740454</v>
          </cell>
          <cell r="BG27">
            <v>49.791987793740454</v>
          </cell>
          <cell r="BH27">
            <v>49.791987793740454</v>
          </cell>
          <cell r="BI27">
            <v>49.791987793740454</v>
          </cell>
          <cell r="BJ27">
            <v>49.791987793740454</v>
          </cell>
          <cell r="BL27">
            <v>597.50385352488547</v>
          </cell>
          <cell r="BN27">
            <v>54.771186573114498</v>
          </cell>
          <cell r="BO27">
            <v>54.771186573114498</v>
          </cell>
          <cell r="BP27">
            <v>54.771186573114498</v>
          </cell>
          <cell r="BQ27">
            <v>54.771186573114498</v>
          </cell>
          <cell r="BR27">
            <v>54.771186573114498</v>
          </cell>
          <cell r="BS27">
            <v>54.771186573114498</v>
          </cell>
          <cell r="BT27">
            <v>54.771186573114498</v>
          </cell>
          <cell r="BU27">
            <v>54.771186573114498</v>
          </cell>
          <cell r="BV27">
            <v>54.771186573114498</v>
          </cell>
          <cell r="BW27">
            <v>54.771186573114498</v>
          </cell>
          <cell r="BX27">
            <v>54.771186573114498</v>
          </cell>
          <cell r="BY27">
            <v>54.771186573114498</v>
          </cell>
          <cell r="CA27">
            <v>657.25423887737395</v>
          </cell>
          <cell r="CC27">
            <v>60.248305230425956</v>
          </cell>
          <cell r="CD27">
            <v>60.248305230425956</v>
          </cell>
          <cell r="CE27">
            <v>60.248305230425956</v>
          </cell>
          <cell r="CF27">
            <v>60.248305230425956</v>
          </cell>
          <cell r="CG27">
            <v>60.248305230425956</v>
          </cell>
          <cell r="CH27">
            <v>60.248305230425956</v>
          </cell>
          <cell r="CI27">
            <v>60.248305230425956</v>
          </cell>
          <cell r="CJ27">
            <v>60.248305230425956</v>
          </cell>
          <cell r="CK27">
            <v>60.248305230425956</v>
          </cell>
          <cell r="CL27">
            <v>60.248305230425956</v>
          </cell>
          <cell r="CM27">
            <v>60.248305230425956</v>
          </cell>
          <cell r="CN27">
            <v>60.248305230425956</v>
          </cell>
          <cell r="CP27">
            <v>722.97966276511147</v>
          </cell>
        </row>
        <row r="28">
          <cell r="B28" t="str">
            <v>T&amp;E</v>
          </cell>
          <cell r="Q28">
            <v>1.0408286850330441E-2</v>
          </cell>
          <cell r="S28">
            <v>144.43360999999999</v>
          </cell>
          <cell r="U28">
            <v>7.9200068926823848</v>
          </cell>
          <cell r="V28">
            <v>7.9200068926823848</v>
          </cell>
          <cell r="W28">
            <v>7.9200068926823848</v>
          </cell>
          <cell r="X28">
            <v>7.9200068926823848</v>
          </cell>
          <cell r="Y28">
            <v>7.9200068926823848</v>
          </cell>
          <cell r="Z28">
            <v>7.9200068926823848</v>
          </cell>
          <cell r="AA28">
            <v>7.9200068926823848</v>
          </cell>
          <cell r="AB28">
            <v>7.9200068926823848</v>
          </cell>
          <cell r="AC28">
            <v>7.9200068926823848</v>
          </cell>
          <cell r="AD28">
            <v>7.9200068926823848</v>
          </cell>
          <cell r="AE28">
            <v>7.9200068926823848</v>
          </cell>
          <cell r="AF28">
            <v>7.9200068926823848</v>
          </cell>
          <cell r="AH28">
            <v>95.040082712188635</v>
          </cell>
          <cell r="AJ28">
            <v>8.7120075819506244</v>
          </cell>
          <cell r="AK28">
            <v>8.7120075819506244</v>
          </cell>
          <cell r="AL28">
            <v>8.7120075819506244</v>
          </cell>
          <cell r="AM28">
            <v>8.7120075819506244</v>
          </cell>
          <cell r="AN28">
            <v>8.7120075819506244</v>
          </cell>
          <cell r="AO28">
            <v>8.7120075819506244</v>
          </cell>
          <cell r="AP28">
            <v>8.7120075819506244</v>
          </cell>
          <cell r="AQ28">
            <v>8.7120075819506244</v>
          </cell>
          <cell r="AR28">
            <v>8.7120075819506244</v>
          </cell>
          <cell r="AS28">
            <v>8.7120075819506244</v>
          </cell>
          <cell r="AT28">
            <v>8.7120075819506244</v>
          </cell>
          <cell r="AU28">
            <v>8.7120075819506244</v>
          </cell>
          <cell r="AW28">
            <v>104.54409098340749</v>
          </cell>
          <cell r="AY28">
            <v>9.5832083401456902</v>
          </cell>
          <cell r="AZ28">
            <v>9.5832083401456902</v>
          </cell>
          <cell r="BA28">
            <v>9.5832083401456902</v>
          </cell>
          <cell r="BB28">
            <v>9.5832083401456902</v>
          </cell>
          <cell r="BC28">
            <v>9.5832083401456902</v>
          </cell>
          <cell r="BD28">
            <v>9.5832083401456902</v>
          </cell>
          <cell r="BE28">
            <v>9.5832083401456902</v>
          </cell>
          <cell r="BF28">
            <v>9.5832083401456902</v>
          </cell>
          <cell r="BG28">
            <v>9.5832083401456902</v>
          </cell>
          <cell r="BH28">
            <v>9.5832083401456902</v>
          </cell>
          <cell r="BI28">
            <v>9.5832083401456902</v>
          </cell>
          <cell r="BJ28">
            <v>9.5832083401456902</v>
          </cell>
          <cell r="BL28">
            <v>114.99850008174828</v>
          </cell>
          <cell r="BN28">
            <v>10.541529174160258</v>
          </cell>
          <cell r="BO28">
            <v>10.541529174160258</v>
          </cell>
          <cell r="BP28">
            <v>10.541529174160258</v>
          </cell>
          <cell r="BQ28">
            <v>10.541529174160258</v>
          </cell>
          <cell r="BR28">
            <v>10.541529174160258</v>
          </cell>
          <cell r="BS28">
            <v>10.541529174160258</v>
          </cell>
          <cell r="BT28">
            <v>10.541529174160258</v>
          </cell>
          <cell r="BU28">
            <v>10.541529174160258</v>
          </cell>
          <cell r="BV28">
            <v>10.541529174160258</v>
          </cell>
          <cell r="BW28">
            <v>10.541529174160258</v>
          </cell>
          <cell r="BX28">
            <v>10.541529174160258</v>
          </cell>
          <cell r="BY28">
            <v>10.541529174160258</v>
          </cell>
          <cell r="CA28">
            <v>126.49835008992309</v>
          </cell>
          <cell r="CC28">
            <v>11.595682091576284</v>
          </cell>
          <cell r="CD28">
            <v>11.595682091576284</v>
          </cell>
          <cell r="CE28">
            <v>11.595682091576284</v>
          </cell>
          <cell r="CF28">
            <v>11.595682091576284</v>
          </cell>
          <cell r="CG28">
            <v>11.595682091576284</v>
          </cell>
          <cell r="CH28">
            <v>11.595682091576284</v>
          </cell>
          <cell r="CI28">
            <v>11.595682091576284</v>
          </cell>
          <cell r="CJ28">
            <v>11.595682091576284</v>
          </cell>
          <cell r="CK28">
            <v>11.595682091576284</v>
          </cell>
          <cell r="CL28">
            <v>11.595682091576284</v>
          </cell>
          <cell r="CM28">
            <v>11.595682091576284</v>
          </cell>
          <cell r="CN28">
            <v>11.595682091576284</v>
          </cell>
          <cell r="CP28">
            <v>139.14818509891541</v>
          </cell>
        </row>
        <row r="29">
          <cell r="B29" t="str">
            <v>Technology</v>
          </cell>
          <cell r="Q29">
            <v>0.11039085205167275</v>
          </cell>
          <cell r="S29">
            <v>679.80683999999997</v>
          </cell>
          <cell r="U29">
            <v>84.00002053273279</v>
          </cell>
          <cell r="V29">
            <v>84.00002053273279</v>
          </cell>
          <cell r="W29">
            <v>84.00002053273279</v>
          </cell>
          <cell r="X29">
            <v>84.00002053273279</v>
          </cell>
          <cell r="Y29">
            <v>84.00002053273279</v>
          </cell>
          <cell r="Z29">
            <v>84.00002053273279</v>
          </cell>
          <cell r="AA29">
            <v>84.00002053273279</v>
          </cell>
          <cell r="AB29">
            <v>84.00002053273279</v>
          </cell>
          <cell r="AC29">
            <v>84.00002053273279</v>
          </cell>
          <cell r="AD29">
            <v>84.00002053273279</v>
          </cell>
          <cell r="AE29">
            <v>84.00002053273279</v>
          </cell>
          <cell r="AF29">
            <v>84.00002053273279</v>
          </cell>
          <cell r="AH29">
            <v>1008.0002463927934</v>
          </cell>
          <cell r="AJ29">
            <v>92.40002258600606</v>
          </cell>
          <cell r="AK29">
            <v>92.40002258600606</v>
          </cell>
          <cell r="AL29">
            <v>92.40002258600606</v>
          </cell>
          <cell r="AM29">
            <v>92.40002258600606</v>
          </cell>
          <cell r="AN29">
            <v>92.40002258600606</v>
          </cell>
          <cell r="AO29">
            <v>92.40002258600606</v>
          </cell>
          <cell r="AP29">
            <v>92.40002258600606</v>
          </cell>
          <cell r="AQ29">
            <v>92.40002258600606</v>
          </cell>
          <cell r="AR29">
            <v>92.40002258600606</v>
          </cell>
          <cell r="AS29">
            <v>92.40002258600606</v>
          </cell>
          <cell r="AT29">
            <v>92.40002258600606</v>
          </cell>
          <cell r="AU29">
            <v>92.40002258600606</v>
          </cell>
          <cell r="AW29">
            <v>1108.8002710320727</v>
          </cell>
          <cell r="AY29">
            <v>101.64002484460671</v>
          </cell>
          <cell r="AZ29">
            <v>101.64002484460671</v>
          </cell>
          <cell r="BA29">
            <v>101.64002484460671</v>
          </cell>
          <cell r="BB29">
            <v>101.64002484460671</v>
          </cell>
          <cell r="BC29">
            <v>101.64002484460671</v>
          </cell>
          <cell r="BD29">
            <v>101.64002484460671</v>
          </cell>
          <cell r="BE29">
            <v>101.64002484460671</v>
          </cell>
          <cell r="BF29">
            <v>101.64002484460671</v>
          </cell>
          <cell r="BG29">
            <v>101.64002484460671</v>
          </cell>
          <cell r="BH29">
            <v>101.64002484460671</v>
          </cell>
          <cell r="BI29">
            <v>101.64002484460671</v>
          </cell>
          <cell r="BJ29">
            <v>101.64002484460671</v>
          </cell>
          <cell r="BL29">
            <v>1219.6802981352805</v>
          </cell>
          <cell r="BN29">
            <v>111.80402732906735</v>
          </cell>
          <cell r="BO29">
            <v>111.80402732906735</v>
          </cell>
          <cell r="BP29">
            <v>111.80402732906735</v>
          </cell>
          <cell r="BQ29">
            <v>111.80402732906735</v>
          </cell>
          <cell r="BR29">
            <v>111.80402732906735</v>
          </cell>
          <cell r="BS29">
            <v>111.80402732906735</v>
          </cell>
          <cell r="BT29">
            <v>111.80402732906735</v>
          </cell>
          <cell r="BU29">
            <v>111.80402732906735</v>
          </cell>
          <cell r="BV29">
            <v>111.80402732906735</v>
          </cell>
          <cell r="BW29">
            <v>111.80402732906735</v>
          </cell>
          <cell r="BX29">
            <v>111.80402732906735</v>
          </cell>
          <cell r="BY29">
            <v>111.80402732906735</v>
          </cell>
          <cell r="CA29">
            <v>1341.6483279488082</v>
          </cell>
          <cell r="CC29">
            <v>122.98443006197409</v>
          </cell>
          <cell r="CD29">
            <v>122.98443006197409</v>
          </cell>
          <cell r="CE29">
            <v>122.98443006197409</v>
          </cell>
          <cell r="CF29">
            <v>122.98443006197409</v>
          </cell>
          <cell r="CG29">
            <v>122.98443006197409</v>
          </cell>
          <cell r="CH29">
            <v>122.98443006197409</v>
          </cell>
          <cell r="CI29">
            <v>122.98443006197409</v>
          </cell>
          <cell r="CJ29">
            <v>122.98443006197409</v>
          </cell>
          <cell r="CK29">
            <v>122.98443006197409</v>
          </cell>
          <cell r="CL29">
            <v>122.98443006197409</v>
          </cell>
          <cell r="CM29">
            <v>122.98443006197409</v>
          </cell>
          <cell r="CN29">
            <v>122.98443006197409</v>
          </cell>
          <cell r="CP29">
            <v>1475.8131607436892</v>
          </cell>
        </row>
        <row r="30">
          <cell r="B30" t="str">
            <v>Facilities</v>
          </cell>
          <cell r="Q30">
            <v>3.8644665285905593E-2</v>
          </cell>
          <cell r="S30">
            <v>347.38494333333301</v>
          </cell>
          <cell r="U30">
            <v>29.405993496428191</v>
          </cell>
          <cell r="V30">
            <v>29.405993496428191</v>
          </cell>
          <cell r="W30">
            <v>29.405993496428191</v>
          </cell>
          <cell r="X30">
            <v>29.405993496428191</v>
          </cell>
          <cell r="Y30">
            <v>29.405993496428191</v>
          </cell>
          <cell r="Z30">
            <v>29.405993496428191</v>
          </cell>
          <cell r="AA30">
            <v>29.405993496428191</v>
          </cell>
          <cell r="AB30">
            <v>29.405993496428191</v>
          </cell>
          <cell r="AC30">
            <v>29.405993496428191</v>
          </cell>
          <cell r="AD30">
            <v>29.405993496428191</v>
          </cell>
          <cell r="AE30">
            <v>29.405993496428191</v>
          </cell>
          <cell r="AF30">
            <v>29.405993496428191</v>
          </cell>
          <cell r="AH30">
            <v>352.87192195713828</v>
          </cell>
          <cell r="AJ30">
            <v>32.346592846071012</v>
          </cell>
          <cell r="AK30">
            <v>32.346592846071012</v>
          </cell>
          <cell r="AL30">
            <v>32.346592846071012</v>
          </cell>
          <cell r="AM30">
            <v>32.346592846071012</v>
          </cell>
          <cell r="AN30">
            <v>32.346592846071012</v>
          </cell>
          <cell r="AO30">
            <v>32.346592846071012</v>
          </cell>
          <cell r="AP30">
            <v>32.346592846071012</v>
          </cell>
          <cell r="AQ30">
            <v>32.346592846071012</v>
          </cell>
          <cell r="AR30">
            <v>32.346592846071012</v>
          </cell>
          <cell r="AS30">
            <v>32.346592846071012</v>
          </cell>
          <cell r="AT30">
            <v>32.346592846071012</v>
          </cell>
          <cell r="AU30">
            <v>32.346592846071012</v>
          </cell>
          <cell r="AW30">
            <v>388.15911415285211</v>
          </cell>
          <cell r="AY30">
            <v>35.581252130678124</v>
          </cell>
          <cell r="AZ30">
            <v>35.581252130678124</v>
          </cell>
          <cell r="BA30">
            <v>35.581252130678124</v>
          </cell>
          <cell r="BB30">
            <v>35.581252130678124</v>
          </cell>
          <cell r="BC30">
            <v>35.581252130678124</v>
          </cell>
          <cell r="BD30">
            <v>35.581252130678124</v>
          </cell>
          <cell r="BE30">
            <v>35.581252130678124</v>
          </cell>
          <cell r="BF30">
            <v>35.581252130678124</v>
          </cell>
          <cell r="BG30">
            <v>35.581252130678124</v>
          </cell>
          <cell r="BH30">
            <v>35.581252130678124</v>
          </cell>
          <cell r="BI30">
            <v>35.581252130678124</v>
          </cell>
          <cell r="BJ30">
            <v>35.581252130678124</v>
          </cell>
          <cell r="BL30">
            <v>426.97502556813748</v>
          </cell>
          <cell r="BN30">
            <v>39.139377343745927</v>
          </cell>
          <cell r="BO30">
            <v>39.139377343745927</v>
          </cell>
          <cell r="BP30">
            <v>39.139377343745927</v>
          </cell>
          <cell r="BQ30">
            <v>39.139377343745927</v>
          </cell>
          <cell r="BR30">
            <v>39.139377343745927</v>
          </cell>
          <cell r="BS30">
            <v>39.139377343745927</v>
          </cell>
          <cell r="BT30">
            <v>39.139377343745927</v>
          </cell>
          <cell r="BU30">
            <v>39.139377343745927</v>
          </cell>
          <cell r="BV30">
            <v>39.139377343745927</v>
          </cell>
          <cell r="BW30">
            <v>39.139377343745927</v>
          </cell>
          <cell r="BX30">
            <v>39.139377343745927</v>
          </cell>
          <cell r="BY30">
            <v>39.139377343745927</v>
          </cell>
          <cell r="CA30">
            <v>469.67252812495116</v>
          </cell>
          <cell r="CC30">
            <v>43.053315078120534</v>
          </cell>
          <cell r="CD30">
            <v>43.053315078120534</v>
          </cell>
          <cell r="CE30">
            <v>43.053315078120534</v>
          </cell>
          <cell r="CF30">
            <v>43.053315078120534</v>
          </cell>
          <cell r="CG30">
            <v>43.053315078120534</v>
          </cell>
          <cell r="CH30">
            <v>43.053315078120534</v>
          </cell>
          <cell r="CI30">
            <v>43.053315078120534</v>
          </cell>
          <cell r="CJ30">
            <v>43.053315078120534</v>
          </cell>
          <cell r="CK30">
            <v>43.053315078120534</v>
          </cell>
          <cell r="CL30">
            <v>43.053315078120534</v>
          </cell>
          <cell r="CM30">
            <v>43.053315078120534</v>
          </cell>
          <cell r="CN30">
            <v>43.053315078120534</v>
          </cell>
          <cell r="CP30">
            <v>516.6397809374464</v>
          </cell>
        </row>
        <row r="31">
          <cell r="B31" t="str">
            <v>General &amp; Administrative</v>
          </cell>
          <cell r="Q31">
            <v>1.7997998607531242E-2</v>
          </cell>
          <cell r="S31">
            <v>168.58068666666699</v>
          </cell>
          <cell r="U31">
            <v>13.695267537866707</v>
          </cell>
          <cell r="V31">
            <v>13.695267537866707</v>
          </cell>
          <cell r="W31">
            <v>13.695267537866707</v>
          </cell>
          <cell r="X31">
            <v>13.695267537866707</v>
          </cell>
          <cell r="Y31">
            <v>13.695267537866707</v>
          </cell>
          <cell r="Z31">
            <v>13.695267537866707</v>
          </cell>
          <cell r="AA31">
            <v>13.695267537866707</v>
          </cell>
          <cell r="AB31">
            <v>13.695267537866707</v>
          </cell>
          <cell r="AC31">
            <v>13.695267537866707</v>
          </cell>
          <cell r="AD31">
            <v>13.695267537866707</v>
          </cell>
          <cell r="AE31">
            <v>13.695267537866707</v>
          </cell>
          <cell r="AF31">
            <v>13.695267537866707</v>
          </cell>
          <cell r="AH31">
            <v>164.34321045440049</v>
          </cell>
          <cell r="AJ31">
            <v>15.064794291653378</v>
          </cell>
          <cell r="AK31">
            <v>15.064794291653378</v>
          </cell>
          <cell r="AL31">
            <v>15.064794291653378</v>
          </cell>
          <cell r="AM31">
            <v>15.064794291653378</v>
          </cell>
          <cell r="AN31">
            <v>15.064794291653378</v>
          </cell>
          <cell r="AO31">
            <v>15.064794291653378</v>
          </cell>
          <cell r="AP31">
            <v>15.064794291653378</v>
          </cell>
          <cell r="AQ31">
            <v>15.064794291653378</v>
          </cell>
          <cell r="AR31">
            <v>15.064794291653378</v>
          </cell>
          <cell r="AS31">
            <v>15.064794291653378</v>
          </cell>
          <cell r="AT31">
            <v>15.064794291653378</v>
          </cell>
          <cell r="AU31">
            <v>15.064794291653378</v>
          </cell>
          <cell r="AW31">
            <v>180.77753149984053</v>
          </cell>
          <cell r="AY31">
            <v>16.571273720818724</v>
          </cell>
          <cell r="AZ31">
            <v>16.571273720818724</v>
          </cell>
          <cell r="BA31">
            <v>16.571273720818724</v>
          </cell>
          <cell r="BB31">
            <v>16.571273720818724</v>
          </cell>
          <cell r="BC31">
            <v>16.571273720818724</v>
          </cell>
          <cell r="BD31">
            <v>16.571273720818724</v>
          </cell>
          <cell r="BE31">
            <v>16.571273720818724</v>
          </cell>
          <cell r="BF31">
            <v>16.571273720818724</v>
          </cell>
          <cell r="BG31">
            <v>16.571273720818724</v>
          </cell>
          <cell r="BH31">
            <v>16.571273720818724</v>
          </cell>
          <cell r="BI31">
            <v>16.571273720818724</v>
          </cell>
          <cell r="BJ31">
            <v>16.571273720818724</v>
          </cell>
          <cell r="BL31">
            <v>198.85528464982468</v>
          </cell>
          <cell r="BN31">
            <v>18.228401092900594</v>
          </cell>
          <cell r="BO31">
            <v>18.228401092900594</v>
          </cell>
          <cell r="BP31">
            <v>18.228401092900594</v>
          </cell>
          <cell r="BQ31">
            <v>18.228401092900594</v>
          </cell>
          <cell r="BR31">
            <v>18.228401092900594</v>
          </cell>
          <cell r="BS31">
            <v>18.228401092900594</v>
          </cell>
          <cell r="BT31">
            <v>18.228401092900594</v>
          </cell>
          <cell r="BU31">
            <v>18.228401092900594</v>
          </cell>
          <cell r="BV31">
            <v>18.228401092900594</v>
          </cell>
          <cell r="BW31">
            <v>18.228401092900594</v>
          </cell>
          <cell r="BX31">
            <v>18.228401092900594</v>
          </cell>
          <cell r="BY31">
            <v>18.228401092900594</v>
          </cell>
          <cell r="CA31">
            <v>218.74081311480711</v>
          </cell>
          <cell r="CC31">
            <v>20.051241202190656</v>
          </cell>
          <cell r="CD31">
            <v>20.051241202190656</v>
          </cell>
          <cell r="CE31">
            <v>20.051241202190656</v>
          </cell>
          <cell r="CF31">
            <v>20.051241202190656</v>
          </cell>
          <cell r="CG31">
            <v>20.051241202190656</v>
          </cell>
          <cell r="CH31">
            <v>20.051241202190656</v>
          </cell>
          <cell r="CI31">
            <v>20.051241202190656</v>
          </cell>
          <cell r="CJ31">
            <v>20.051241202190656</v>
          </cell>
          <cell r="CK31">
            <v>20.051241202190656</v>
          </cell>
          <cell r="CL31">
            <v>20.051241202190656</v>
          </cell>
          <cell r="CM31">
            <v>20.051241202190656</v>
          </cell>
          <cell r="CN31">
            <v>20.051241202190656</v>
          </cell>
          <cell r="CP31">
            <v>240.61489442628786</v>
          </cell>
        </row>
        <row r="32">
          <cell r="B32" t="str">
            <v>Total Operating Expenses</v>
          </cell>
          <cell r="S32">
            <v>2819.8045762666702</v>
          </cell>
          <cell r="U32">
            <v>182.83835159503272</v>
          </cell>
          <cell r="V32">
            <v>182.83835159503272</v>
          </cell>
          <cell r="W32">
            <v>182.83835159503272</v>
          </cell>
          <cell r="X32">
            <v>182.83835159503272</v>
          </cell>
          <cell r="Y32">
            <v>182.83835159503272</v>
          </cell>
          <cell r="Z32">
            <v>182.83835159503272</v>
          </cell>
          <cell r="AA32">
            <v>182.83835159503272</v>
          </cell>
          <cell r="AB32">
            <v>182.83835159503272</v>
          </cell>
          <cell r="AC32">
            <v>182.83835159503272</v>
          </cell>
          <cell r="AD32">
            <v>182.83835159503272</v>
          </cell>
          <cell r="AE32">
            <v>182.83835159503272</v>
          </cell>
          <cell r="AF32">
            <v>182.83835159503272</v>
          </cell>
          <cell r="AH32">
            <v>2194.0602191403932</v>
          </cell>
          <cell r="AJ32">
            <v>201.12218675453605</v>
          </cell>
          <cell r="AK32">
            <v>201.12218675453605</v>
          </cell>
          <cell r="AL32">
            <v>201.12218675453605</v>
          </cell>
          <cell r="AM32">
            <v>201.12218675453605</v>
          </cell>
          <cell r="AN32">
            <v>201.12218675453605</v>
          </cell>
          <cell r="AO32">
            <v>201.12218675453605</v>
          </cell>
          <cell r="AP32">
            <v>201.12218675453605</v>
          </cell>
          <cell r="AQ32">
            <v>201.12218675453605</v>
          </cell>
          <cell r="AR32">
            <v>201.12218675453605</v>
          </cell>
          <cell r="AS32">
            <v>201.12218675453605</v>
          </cell>
          <cell r="AT32">
            <v>201.12218675453605</v>
          </cell>
          <cell r="AU32">
            <v>201.12218675453605</v>
          </cell>
          <cell r="AW32">
            <v>2413.4662410544324</v>
          </cell>
          <cell r="AY32">
            <v>221.23440542998975</v>
          </cell>
          <cell r="AZ32">
            <v>221.23440542998975</v>
          </cell>
          <cell r="BA32">
            <v>221.23440542998975</v>
          </cell>
          <cell r="BB32">
            <v>221.23440542998975</v>
          </cell>
          <cell r="BC32">
            <v>221.23440542998975</v>
          </cell>
          <cell r="BD32">
            <v>221.23440542998975</v>
          </cell>
          <cell r="BE32">
            <v>221.23440542998975</v>
          </cell>
          <cell r="BF32">
            <v>221.23440542998975</v>
          </cell>
          <cell r="BG32">
            <v>221.23440542998975</v>
          </cell>
          <cell r="BH32">
            <v>221.23440542998975</v>
          </cell>
          <cell r="BI32">
            <v>221.23440542998975</v>
          </cell>
          <cell r="BJ32">
            <v>221.23440542998975</v>
          </cell>
          <cell r="BL32">
            <v>2654.8128651598763</v>
          </cell>
          <cell r="BN32">
            <v>243.35784597298863</v>
          </cell>
          <cell r="BO32">
            <v>243.35784597298863</v>
          </cell>
          <cell r="BP32">
            <v>243.35784597298863</v>
          </cell>
          <cell r="BQ32">
            <v>243.35784597298863</v>
          </cell>
          <cell r="BR32">
            <v>243.35784597298863</v>
          </cell>
          <cell r="BS32">
            <v>243.35784597298863</v>
          </cell>
          <cell r="BT32">
            <v>243.35784597298863</v>
          </cell>
          <cell r="BU32">
            <v>243.35784597298863</v>
          </cell>
          <cell r="BV32">
            <v>243.35784597298863</v>
          </cell>
          <cell r="BW32">
            <v>243.35784597298863</v>
          </cell>
          <cell r="BX32">
            <v>243.35784597298863</v>
          </cell>
          <cell r="BY32">
            <v>243.35784597298863</v>
          </cell>
          <cell r="CA32">
            <v>2920.2941516758633</v>
          </cell>
          <cell r="CC32">
            <v>267.69363057028755</v>
          </cell>
          <cell r="CD32">
            <v>267.69363057028755</v>
          </cell>
          <cell r="CE32">
            <v>267.69363057028755</v>
          </cell>
          <cell r="CF32">
            <v>267.69363057028755</v>
          </cell>
          <cell r="CG32">
            <v>267.69363057028755</v>
          </cell>
          <cell r="CH32">
            <v>267.69363057028755</v>
          </cell>
          <cell r="CI32">
            <v>267.69363057028755</v>
          </cell>
          <cell r="CJ32">
            <v>267.69363057028755</v>
          </cell>
          <cell r="CK32">
            <v>267.69363057028755</v>
          </cell>
          <cell r="CL32">
            <v>267.69363057028755</v>
          </cell>
          <cell r="CM32">
            <v>267.69363057028755</v>
          </cell>
          <cell r="CN32">
            <v>267.69363057028755</v>
          </cell>
          <cell r="CP32">
            <v>3212.32356684345</v>
          </cell>
        </row>
        <row r="34">
          <cell r="B34" t="str">
            <v>School Contribution</v>
          </cell>
          <cell r="S34">
            <v>-882.88367600000811</v>
          </cell>
          <cell r="U34">
            <v>-89.546952788366212</v>
          </cell>
          <cell r="V34">
            <v>-261.86569278836589</v>
          </cell>
          <cell r="W34">
            <v>391.59837088886388</v>
          </cell>
          <cell r="X34">
            <v>57.975608106171961</v>
          </cell>
          <cell r="Y34">
            <v>112.1062394009659</v>
          </cell>
          <cell r="Z34">
            <v>-358.21242948153815</v>
          </cell>
          <cell r="AA34">
            <v>-6.5921018226431158</v>
          </cell>
          <cell r="AB34">
            <v>293.69882056135145</v>
          </cell>
          <cell r="AC34">
            <v>84.378078116813384</v>
          </cell>
          <cell r="AD34">
            <v>-48.173605100784499</v>
          </cell>
          <cell r="AE34">
            <v>314.72846694911652</v>
          </cell>
          <cell r="AF34">
            <v>173.53023262726455</v>
          </cell>
          <cell r="AH34">
            <v>663.62503466884846</v>
          </cell>
          <cell r="AJ34">
            <v>19.880610991657846</v>
          </cell>
          <cell r="AK34">
            <v>-100.26943000834214</v>
          </cell>
          <cell r="AL34">
            <v>340.12145128456893</v>
          </cell>
          <cell r="AM34">
            <v>81.634080588136413</v>
          </cell>
          <cell r="AN34">
            <v>120.9557075790764</v>
          </cell>
          <cell r="AO34">
            <v>-396.39482819167813</v>
          </cell>
          <cell r="AP34">
            <v>-114.11246776689345</v>
          </cell>
          <cell r="AQ34">
            <v>210.70754685550062</v>
          </cell>
          <cell r="AR34">
            <v>90.454730166508654</v>
          </cell>
          <cell r="AS34">
            <v>27.147878627150959</v>
          </cell>
          <cell r="AT34">
            <v>233.84015788204218</v>
          </cell>
          <cell r="AU34">
            <v>216.02210012800495</v>
          </cell>
          <cell r="AW34">
            <v>729.9875381357333</v>
          </cell>
          <cell r="AY34">
            <v>21.868672090823509</v>
          </cell>
          <cell r="AZ34">
            <v>-110.29637300917653</v>
          </cell>
          <cell r="BA34">
            <v>374.13359641302583</v>
          </cell>
          <cell r="BB34">
            <v>89.797488646949944</v>
          </cell>
          <cell r="BC34">
            <v>133.0512783369839</v>
          </cell>
          <cell r="BD34">
            <v>-436.03431101084612</v>
          </cell>
          <cell r="BE34">
            <v>-125.52371454358291</v>
          </cell>
          <cell r="BF34">
            <v>231.77830154105055</v>
          </cell>
          <cell r="BG34">
            <v>99.500203183159385</v>
          </cell>
          <cell r="BH34">
            <v>29.862666489865944</v>
          </cell>
          <cell r="BI34">
            <v>257.22417367024633</v>
          </cell>
          <cell r="BJ34">
            <v>237.62431014080522</v>
          </cell>
          <cell r="BL34">
            <v>802.98629194930709</v>
          </cell>
          <cell r="BN34">
            <v>24.055539299906229</v>
          </cell>
          <cell r="BO34">
            <v>-121.32601031009386</v>
          </cell>
          <cell r="BP34">
            <v>411.54695605432875</v>
          </cell>
          <cell r="BQ34">
            <v>98.777237511645296</v>
          </cell>
          <cell r="BR34">
            <v>146.35640617068265</v>
          </cell>
          <cell r="BS34">
            <v>-479.63774211193044</v>
          </cell>
          <cell r="BT34">
            <v>-138.07608599794088</v>
          </cell>
          <cell r="BU34">
            <v>254.95613169515599</v>
          </cell>
          <cell r="BV34">
            <v>109.45022350147559</v>
          </cell>
          <cell r="BW34">
            <v>32.848933138852942</v>
          </cell>
          <cell r="BX34">
            <v>282.94659103727139</v>
          </cell>
          <cell r="BY34">
            <v>261.38674115488624</v>
          </cell>
          <cell r="CA34">
            <v>883.28492114423761</v>
          </cell>
          <cell r="CC34">
            <v>26.461093229896676</v>
          </cell>
          <cell r="CD34">
            <v>-133.45861134110345</v>
          </cell>
          <cell r="CE34">
            <v>452.70165165976135</v>
          </cell>
          <cell r="CF34">
            <v>108.65496126280954</v>
          </cell>
          <cell r="CG34">
            <v>160.99204678775067</v>
          </cell>
          <cell r="CH34">
            <v>-527.60151632312375</v>
          </cell>
          <cell r="CI34">
            <v>-151.8836945977352</v>
          </cell>
          <cell r="CJ34">
            <v>280.4517448646713</v>
          </cell>
          <cell r="CK34">
            <v>120.39524585162297</v>
          </cell>
          <cell r="CL34">
            <v>36.133826452737992</v>
          </cell>
          <cell r="CM34">
            <v>311.24125014099826</v>
          </cell>
          <cell r="CN34">
            <v>287.52541527037459</v>
          </cell>
          <cell r="CP34">
            <v>971.61341325866306</v>
          </cell>
        </row>
        <row r="36">
          <cell r="B36" t="str">
            <v>Interest Income</v>
          </cell>
          <cell r="S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H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W36">
            <v>0</v>
          </cell>
          <cell r="AY36">
            <v>0</v>
          </cell>
          <cell r="AZ36">
            <v>0</v>
          </cell>
          <cell r="BA36">
            <v>0</v>
          </cell>
          <cell r="BB36">
            <v>0</v>
          </cell>
          <cell r="BC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  <cell r="BH36">
            <v>0</v>
          </cell>
          <cell r="BI36">
            <v>0</v>
          </cell>
          <cell r="BJ36">
            <v>0</v>
          </cell>
          <cell r="BL36">
            <v>0</v>
          </cell>
          <cell r="BN36">
            <v>0</v>
          </cell>
          <cell r="BO36">
            <v>0</v>
          </cell>
          <cell r="BP36">
            <v>0</v>
          </cell>
          <cell r="BQ36">
            <v>0</v>
          </cell>
          <cell r="BR36">
            <v>0</v>
          </cell>
          <cell r="BS36">
            <v>0</v>
          </cell>
          <cell r="BT36">
            <v>0</v>
          </cell>
          <cell r="BU36">
            <v>0</v>
          </cell>
          <cell r="BV36">
            <v>0</v>
          </cell>
          <cell r="BW36">
            <v>0</v>
          </cell>
          <cell r="BX36">
            <v>0</v>
          </cell>
          <cell r="BY36">
            <v>0</v>
          </cell>
          <cell r="CA36">
            <v>0</v>
          </cell>
          <cell r="CC36">
            <v>0</v>
          </cell>
          <cell r="CD36">
            <v>0</v>
          </cell>
          <cell r="CE36">
            <v>0</v>
          </cell>
          <cell r="CF36">
            <v>0</v>
          </cell>
          <cell r="CG36">
            <v>0</v>
          </cell>
          <cell r="CH36">
            <v>0</v>
          </cell>
          <cell r="CI36">
            <v>0</v>
          </cell>
          <cell r="CJ36">
            <v>0</v>
          </cell>
          <cell r="CK36">
            <v>0</v>
          </cell>
          <cell r="CL36">
            <v>0</v>
          </cell>
          <cell r="CM36">
            <v>0</v>
          </cell>
          <cell r="CN36">
            <v>0</v>
          </cell>
          <cell r="CP36">
            <v>0</v>
          </cell>
        </row>
        <row r="37">
          <cell r="B37" t="str">
            <v xml:space="preserve">Interest Expense </v>
          </cell>
          <cell r="S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H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W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0</v>
          </cell>
          <cell r="BD37">
            <v>0</v>
          </cell>
          <cell r="BE37">
            <v>0</v>
          </cell>
          <cell r="BF37">
            <v>0</v>
          </cell>
          <cell r="BG37">
            <v>0</v>
          </cell>
          <cell r="BH37">
            <v>0</v>
          </cell>
          <cell r="BI37">
            <v>0</v>
          </cell>
          <cell r="BJ37">
            <v>0</v>
          </cell>
          <cell r="BL37">
            <v>0</v>
          </cell>
          <cell r="BN37">
            <v>0</v>
          </cell>
          <cell r="BO37">
            <v>0</v>
          </cell>
          <cell r="BP37">
            <v>0</v>
          </cell>
          <cell r="BQ37">
            <v>0</v>
          </cell>
          <cell r="BR37">
            <v>0</v>
          </cell>
          <cell r="BS37">
            <v>0</v>
          </cell>
          <cell r="BT37">
            <v>0</v>
          </cell>
          <cell r="BU37">
            <v>0</v>
          </cell>
          <cell r="BV37">
            <v>0</v>
          </cell>
          <cell r="BW37">
            <v>0</v>
          </cell>
          <cell r="BX37">
            <v>0</v>
          </cell>
          <cell r="BY37">
            <v>0</v>
          </cell>
          <cell r="CA37">
            <v>0</v>
          </cell>
          <cell r="CC37">
            <v>0</v>
          </cell>
          <cell r="CD37">
            <v>0</v>
          </cell>
          <cell r="CE37">
            <v>0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  <cell r="CL37">
            <v>0</v>
          </cell>
          <cell r="CM37">
            <v>0</v>
          </cell>
          <cell r="CN37">
            <v>0</v>
          </cell>
          <cell r="CP37">
            <v>0</v>
          </cell>
        </row>
        <row r="38">
          <cell r="B38" t="str">
            <v>Depreciation and Amortization</v>
          </cell>
          <cell r="S38">
            <v>281.0173299999999</v>
          </cell>
          <cell r="U38">
            <v>5.8388258333333445</v>
          </cell>
          <cell r="V38">
            <v>5.8388299999999997</v>
          </cell>
          <cell r="W38">
            <v>6.5332727777777766</v>
          </cell>
          <cell r="X38">
            <v>7.3166061111111107</v>
          </cell>
          <cell r="Y38">
            <v>7.3166061111111107</v>
          </cell>
          <cell r="Z38">
            <v>7.3166061111111098</v>
          </cell>
          <cell r="AA38">
            <v>7.3166061111111098</v>
          </cell>
          <cell r="AB38">
            <v>7.3166061111111098</v>
          </cell>
          <cell r="AC38">
            <v>7.3166061111111098</v>
          </cell>
          <cell r="AD38">
            <v>7.3166061111111098</v>
          </cell>
          <cell r="AE38">
            <v>7.3166061111111098</v>
          </cell>
          <cell r="AF38">
            <v>7.3166061111111098</v>
          </cell>
          <cell r="AH38">
            <v>84.060383611111135</v>
          </cell>
          <cell r="AJ38">
            <v>5.955602350000011</v>
          </cell>
          <cell r="AK38">
            <v>5.9556065999999994</v>
          </cell>
          <cell r="AL38">
            <v>6.6639382333333321</v>
          </cell>
          <cell r="AM38">
            <v>7.4629382333333334</v>
          </cell>
          <cell r="AN38">
            <v>7.4629382333333334</v>
          </cell>
          <cell r="AO38">
            <v>7.4629382333333325</v>
          </cell>
          <cell r="AP38">
            <v>7.4629382333333325</v>
          </cell>
          <cell r="AQ38">
            <v>7.4629382333333325</v>
          </cell>
          <cell r="AR38">
            <v>7.4629382333333325</v>
          </cell>
          <cell r="AS38">
            <v>7.4629382333333325</v>
          </cell>
          <cell r="AT38">
            <v>7.4629382333333325</v>
          </cell>
          <cell r="AU38">
            <v>7.4629382333333325</v>
          </cell>
          <cell r="AW38">
            <v>85.741591283333335</v>
          </cell>
          <cell r="AY38">
            <v>6.0747143970000117</v>
          </cell>
          <cell r="AZ38">
            <v>6.0747187319999991</v>
          </cell>
          <cell r="BA38">
            <v>6.7972169979999988</v>
          </cell>
          <cell r="BB38">
            <v>7.6121969979999999</v>
          </cell>
          <cell r="BC38">
            <v>7.6121969979999999</v>
          </cell>
          <cell r="BD38">
            <v>7.612196997999999</v>
          </cell>
          <cell r="BE38">
            <v>7.612196997999999</v>
          </cell>
          <cell r="BF38">
            <v>7.612196997999999</v>
          </cell>
          <cell r="BG38">
            <v>7.612196997999999</v>
          </cell>
          <cell r="BH38">
            <v>7.612196997999999</v>
          </cell>
          <cell r="BI38">
            <v>7.612196997999999</v>
          </cell>
          <cell r="BJ38">
            <v>7.612196997999999</v>
          </cell>
          <cell r="BL38">
            <v>87.456423109000013</v>
          </cell>
          <cell r="BN38">
            <v>6.1962086849400118</v>
          </cell>
          <cell r="BO38">
            <v>6.1962131066399992</v>
          </cell>
          <cell r="BP38">
            <v>6.9331613379599988</v>
          </cell>
          <cell r="BQ38">
            <v>7.7644409379599999</v>
          </cell>
          <cell r="BR38">
            <v>7.7644409379599999</v>
          </cell>
          <cell r="BS38">
            <v>7.764440937959999</v>
          </cell>
          <cell r="BT38">
            <v>7.764440937959999</v>
          </cell>
          <cell r="BU38">
            <v>7.764440937959999</v>
          </cell>
          <cell r="BV38">
            <v>7.764440937959999</v>
          </cell>
          <cell r="BW38">
            <v>7.764440937959999</v>
          </cell>
          <cell r="BX38">
            <v>7.764440937959999</v>
          </cell>
          <cell r="BY38">
            <v>7.764440937959999</v>
          </cell>
          <cell r="CA38">
            <v>89.20555157118001</v>
          </cell>
          <cell r="CC38">
            <v>6.3201328586388117</v>
          </cell>
          <cell r="CD38">
            <v>6.3201373687727997</v>
          </cell>
          <cell r="CE38">
            <v>7.0718245647191988</v>
          </cell>
          <cell r="CF38">
            <v>7.9197297567192004</v>
          </cell>
          <cell r="CG38">
            <v>7.9197297567192004</v>
          </cell>
          <cell r="CH38">
            <v>7.9197297567191995</v>
          </cell>
          <cell r="CI38">
            <v>7.9197297567191995</v>
          </cell>
          <cell r="CJ38">
            <v>7.9197297567191995</v>
          </cell>
          <cell r="CK38">
            <v>7.9197297567191995</v>
          </cell>
          <cell r="CL38">
            <v>7.9197297567191995</v>
          </cell>
          <cell r="CM38">
            <v>7.9197297567191995</v>
          </cell>
          <cell r="CN38">
            <v>7.9197297567191995</v>
          </cell>
          <cell r="CP38">
            <v>90.989662602603602</v>
          </cell>
        </row>
        <row r="39">
          <cell r="B39" t="str">
            <v>Total Other Expenses</v>
          </cell>
          <cell r="S39">
            <v>281.0173299999999</v>
          </cell>
          <cell r="U39">
            <v>5.8388258333333445</v>
          </cell>
          <cell r="V39">
            <v>5.8388299999999997</v>
          </cell>
          <cell r="W39">
            <v>6.5332727777777766</v>
          </cell>
          <cell r="X39">
            <v>7.3166061111111107</v>
          </cell>
          <cell r="Y39">
            <v>7.3166061111111107</v>
          </cell>
          <cell r="Z39">
            <v>7.3166061111111098</v>
          </cell>
          <cell r="AA39">
            <v>7.3166061111111098</v>
          </cell>
          <cell r="AB39">
            <v>7.3166061111111098</v>
          </cell>
          <cell r="AC39">
            <v>7.3166061111111098</v>
          </cell>
          <cell r="AD39">
            <v>7.3166061111111098</v>
          </cell>
          <cell r="AE39">
            <v>7.3166061111111098</v>
          </cell>
          <cell r="AF39">
            <v>7.3166061111111098</v>
          </cell>
          <cell r="AH39">
            <v>84.060383611111135</v>
          </cell>
          <cell r="AJ39">
            <v>5.955602350000011</v>
          </cell>
          <cell r="AK39">
            <v>5.9556065999999994</v>
          </cell>
          <cell r="AL39">
            <v>6.6639382333333321</v>
          </cell>
          <cell r="AM39">
            <v>7.4629382333333334</v>
          </cell>
          <cell r="AN39">
            <v>7.4629382333333334</v>
          </cell>
          <cell r="AO39">
            <v>7.4629382333333325</v>
          </cell>
          <cell r="AP39">
            <v>7.4629382333333325</v>
          </cell>
          <cell r="AQ39">
            <v>7.4629382333333325</v>
          </cell>
          <cell r="AR39">
            <v>7.4629382333333325</v>
          </cell>
          <cell r="AS39">
            <v>7.4629382333333325</v>
          </cell>
          <cell r="AT39">
            <v>7.4629382333333325</v>
          </cell>
          <cell r="AU39">
            <v>7.4629382333333325</v>
          </cell>
          <cell r="AW39">
            <v>85.741591283333335</v>
          </cell>
          <cell r="AY39">
            <v>6.0747143970000117</v>
          </cell>
          <cell r="AZ39">
            <v>6.0747187319999991</v>
          </cell>
          <cell r="BA39">
            <v>6.7972169979999988</v>
          </cell>
          <cell r="BB39">
            <v>7.6121969979999999</v>
          </cell>
          <cell r="BC39">
            <v>7.6121969979999999</v>
          </cell>
          <cell r="BD39">
            <v>7.612196997999999</v>
          </cell>
          <cell r="BE39">
            <v>7.612196997999999</v>
          </cell>
          <cell r="BF39">
            <v>7.612196997999999</v>
          </cell>
          <cell r="BG39">
            <v>7.612196997999999</v>
          </cell>
          <cell r="BH39">
            <v>7.612196997999999</v>
          </cell>
          <cell r="BI39">
            <v>7.612196997999999</v>
          </cell>
          <cell r="BJ39">
            <v>7.612196997999999</v>
          </cell>
          <cell r="BL39">
            <v>87.456423109000013</v>
          </cell>
          <cell r="BN39">
            <v>6.1962086849400118</v>
          </cell>
          <cell r="BO39">
            <v>6.1962131066399992</v>
          </cell>
          <cell r="BP39">
            <v>6.9331613379599988</v>
          </cell>
          <cell r="BQ39">
            <v>7.7644409379599999</v>
          </cell>
          <cell r="BR39">
            <v>7.7644409379599999</v>
          </cell>
          <cell r="BS39">
            <v>7.764440937959999</v>
          </cell>
          <cell r="BT39">
            <v>7.764440937959999</v>
          </cell>
          <cell r="BU39">
            <v>7.764440937959999</v>
          </cell>
          <cell r="BV39">
            <v>7.764440937959999</v>
          </cell>
          <cell r="BW39">
            <v>7.764440937959999</v>
          </cell>
          <cell r="BX39">
            <v>7.764440937959999</v>
          </cell>
          <cell r="BY39">
            <v>7.764440937959999</v>
          </cell>
          <cell r="CA39">
            <v>89.20555157118001</v>
          </cell>
          <cell r="CC39">
            <v>6.3201328586388117</v>
          </cell>
          <cell r="CD39">
            <v>6.3201373687727997</v>
          </cell>
          <cell r="CE39">
            <v>7.0718245647191988</v>
          </cell>
          <cell r="CF39">
            <v>7.9197297567192004</v>
          </cell>
          <cell r="CG39">
            <v>7.9197297567192004</v>
          </cell>
          <cell r="CH39">
            <v>7.9197297567191995</v>
          </cell>
          <cell r="CI39">
            <v>7.9197297567191995</v>
          </cell>
          <cell r="CJ39">
            <v>7.9197297567191995</v>
          </cell>
          <cell r="CK39">
            <v>7.9197297567191995</v>
          </cell>
          <cell r="CL39">
            <v>7.9197297567191995</v>
          </cell>
          <cell r="CM39">
            <v>7.9197297567191995</v>
          </cell>
          <cell r="CN39">
            <v>7.9197297567191995</v>
          </cell>
          <cell r="CP39">
            <v>90.989662602603602</v>
          </cell>
        </row>
        <row r="41">
          <cell r="B41" t="str">
            <v>Income Before Income Tax Expense and NCI</v>
          </cell>
          <cell r="S41">
            <v>-1163.901006000008</v>
          </cell>
          <cell r="U41">
            <v>-95.385778621699558</v>
          </cell>
          <cell r="V41">
            <v>-267.70452278836586</v>
          </cell>
          <cell r="W41">
            <v>385.06509811108612</v>
          </cell>
          <cell r="X41">
            <v>50.659001995060848</v>
          </cell>
          <cell r="Y41">
            <v>104.78963328985479</v>
          </cell>
          <cell r="Z41">
            <v>-365.52903559264928</v>
          </cell>
          <cell r="AA41">
            <v>-13.908707933754226</v>
          </cell>
          <cell r="AB41">
            <v>286.38221445024033</v>
          </cell>
          <cell r="AC41">
            <v>77.061472005702271</v>
          </cell>
          <cell r="AD41">
            <v>-55.490211211895613</v>
          </cell>
          <cell r="AE41">
            <v>307.4118608380054</v>
          </cell>
          <cell r="AF41">
            <v>166.21362651615345</v>
          </cell>
          <cell r="AH41">
            <v>579.56465105773736</v>
          </cell>
          <cell r="AJ41">
            <v>13.925008641657836</v>
          </cell>
          <cell r="AK41">
            <v>-106.22503660834214</v>
          </cell>
          <cell r="AL41">
            <v>333.45751305123559</v>
          </cell>
          <cell r="AM41">
            <v>74.171142354803081</v>
          </cell>
          <cell r="AN41">
            <v>113.49276934574307</v>
          </cell>
          <cell r="AO41">
            <v>-403.85776642501145</v>
          </cell>
          <cell r="AP41">
            <v>-121.57540600022678</v>
          </cell>
          <cell r="AQ41">
            <v>203.24460862216728</v>
          </cell>
          <cell r="AR41">
            <v>82.991791933175321</v>
          </cell>
          <cell r="AS41">
            <v>19.684940393817627</v>
          </cell>
          <cell r="AT41">
            <v>226.37721964870883</v>
          </cell>
          <cell r="AU41">
            <v>208.5591618946716</v>
          </cell>
          <cell r="AW41">
            <v>644.24594685239992</v>
          </cell>
          <cell r="AY41">
            <v>15.793957693823497</v>
          </cell>
          <cell r="AZ41">
            <v>-116.37109174117653</v>
          </cell>
          <cell r="BA41">
            <v>367.33637941502582</v>
          </cell>
          <cell r="BB41">
            <v>82.185291648949942</v>
          </cell>
          <cell r="BC41">
            <v>125.4390813389839</v>
          </cell>
          <cell r="BD41">
            <v>-443.64650800884613</v>
          </cell>
          <cell r="BE41">
            <v>-133.13591154158291</v>
          </cell>
          <cell r="BF41">
            <v>224.16610454305055</v>
          </cell>
          <cell r="BG41">
            <v>91.888006185159384</v>
          </cell>
          <cell r="BH41">
            <v>22.250469491865946</v>
          </cell>
          <cell r="BI41">
            <v>249.61197667224633</v>
          </cell>
          <cell r="BJ41">
            <v>230.01211314280522</v>
          </cell>
          <cell r="BL41">
            <v>715.52986884030702</v>
          </cell>
          <cell r="BN41">
            <v>17.859330614966218</v>
          </cell>
          <cell r="BO41">
            <v>-127.52222341673387</v>
          </cell>
          <cell r="BP41">
            <v>404.61379471636877</v>
          </cell>
          <cell r="BQ41">
            <v>91.012796573685293</v>
          </cell>
          <cell r="BR41">
            <v>138.59196523272266</v>
          </cell>
          <cell r="BS41">
            <v>-487.40218304989043</v>
          </cell>
          <cell r="BT41">
            <v>-145.84052693590087</v>
          </cell>
          <cell r="BU41">
            <v>247.191690757196</v>
          </cell>
          <cell r="BV41">
            <v>101.68578256351559</v>
          </cell>
          <cell r="BW41">
            <v>25.084492200892942</v>
          </cell>
          <cell r="BX41">
            <v>275.1821500993114</v>
          </cell>
          <cell r="BY41">
            <v>253.62230021692625</v>
          </cell>
          <cell r="CA41">
            <v>794.07936957305765</v>
          </cell>
          <cell r="CC41">
            <v>20.140960371257865</v>
          </cell>
          <cell r="CD41">
            <v>-139.77874870987625</v>
          </cell>
          <cell r="CE41">
            <v>445.62982709504217</v>
          </cell>
          <cell r="CF41">
            <v>100.73523150609033</v>
          </cell>
          <cell r="CG41">
            <v>153.07231703103147</v>
          </cell>
          <cell r="CH41">
            <v>-535.52124607984297</v>
          </cell>
          <cell r="CI41">
            <v>-159.80342435445439</v>
          </cell>
          <cell r="CJ41">
            <v>272.53201510795208</v>
          </cell>
          <cell r="CK41">
            <v>112.47551609490378</v>
          </cell>
          <cell r="CL41">
            <v>28.214096696018792</v>
          </cell>
          <cell r="CM41">
            <v>303.32152038427904</v>
          </cell>
          <cell r="CN41">
            <v>279.60568551365537</v>
          </cell>
          <cell r="CP41">
            <v>880.62375065605943</v>
          </cell>
        </row>
        <row r="42">
          <cell r="B42" t="str">
            <v>Minority Interest</v>
          </cell>
          <cell r="S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H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0</v>
          </cell>
          <cell r="AP42">
            <v>0</v>
          </cell>
          <cell r="AQ42">
            <v>0</v>
          </cell>
          <cell r="AR42">
            <v>0</v>
          </cell>
          <cell r="AS42">
            <v>0</v>
          </cell>
          <cell r="AT42">
            <v>0</v>
          </cell>
          <cell r="AU42">
            <v>0</v>
          </cell>
          <cell r="AW42">
            <v>0</v>
          </cell>
          <cell r="AY42">
            <v>0</v>
          </cell>
          <cell r="AZ42">
            <v>0</v>
          </cell>
          <cell r="BA42">
            <v>0</v>
          </cell>
          <cell r="BB42">
            <v>0</v>
          </cell>
          <cell r="BC42">
            <v>0</v>
          </cell>
          <cell r="BD42">
            <v>0</v>
          </cell>
          <cell r="BE42">
            <v>0</v>
          </cell>
          <cell r="BF42">
            <v>0</v>
          </cell>
          <cell r="BG42">
            <v>0</v>
          </cell>
          <cell r="BH42">
            <v>0</v>
          </cell>
          <cell r="BI42">
            <v>0</v>
          </cell>
          <cell r="BJ42">
            <v>0</v>
          </cell>
          <cell r="BL42">
            <v>0</v>
          </cell>
          <cell r="BN42">
            <v>0</v>
          </cell>
          <cell r="BO42">
            <v>0</v>
          </cell>
          <cell r="BP42">
            <v>0</v>
          </cell>
          <cell r="BQ42">
            <v>0</v>
          </cell>
          <cell r="BR42">
            <v>0</v>
          </cell>
          <cell r="BS42">
            <v>0</v>
          </cell>
          <cell r="BT42">
            <v>0</v>
          </cell>
          <cell r="BU42">
            <v>0</v>
          </cell>
          <cell r="BV42">
            <v>0</v>
          </cell>
          <cell r="BW42">
            <v>0</v>
          </cell>
          <cell r="BX42">
            <v>0</v>
          </cell>
          <cell r="BY42">
            <v>0</v>
          </cell>
          <cell r="CA42">
            <v>0</v>
          </cell>
          <cell r="CC42">
            <v>0</v>
          </cell>
          <cell r="CD42">
            <v>0</v>
          </cell>
          <cell r="CE42">
            <v>0</v>
          </cell>
          <cell r="CF42">
            <v>0</v>
          </cell>
          <cell r="CG42">
            <v>0</v>
          </cell>
          <cell r="CH42">
            <v>0</v>
          </cell>
          <cell r="CI42">
            <v>0</v>
          </cell>
          <cell r="CJ42">
            <v>0</v>
          </cell>
          <cell r="CK42">
            <v>0</v>
          </cell>
          <cell r="CL42">
            <v>0</v>
          </cell>
          <cell r="CM42">
            <v>0</v>
          </cell>
          <cell r="CN42">
            <v>0</v>
          </cell>
          <cell r="CP42">
            <v>0</v>
          </cell>
        </row>
        <row r="43">
          <cell r="B43" t="str">
            <v xml:space="preserve">Income Tax Benefit (Provision) </v>
          </cell>
          <cell r="S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H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  <cell r="AS43">
            <v>0</v>
          </cell>
          <cell r="AT43">
            <v>0</v>
          </cell>
          <cell r="AU43">
            <v>0</v>
          </cell>
          <cell r="AW43">
            <v>0</v>
          </cell>
          <cell r="AY43">
            <v>0</v>
          </cell>
          <cell r="AZ43">
            <v>0</v>
          </cell>
          <cell r="BA43">
            <v>0</v>
          </cell>
          <cell r="BB43">
            <v>0</v>
          </cell>
          <cell r="BC43">
            <v>0</v>
          </cell>
          <cell r="BD43">
            <v>0</v>
          </cell>
          <cell r="BE43">
            <v>0</v>
          </cell>
          <cell r="BF43">
            <v>0</v>
          </cell>
          <cell r="BG43">
            <v>0</v>
          </cell>
          <cell r="BH43">
            <v>0</v>
          </cell>
          <cell r="BI43">
            <v>0</v>
          </cell>
          <cell r="BJ43">
            <v>0</v>
          </cell>
          <cell r="BL43">
            <v>0</v>
          </cell>
          <cell r="BN43">
            <v>0</v>
          </cell>
          <cell r="BO43">
            <v>0</v>
          </cell>
          <cell r="BP43">
            <v>0</v>
          </cell>
          <cell r="BQ43">
            <v>0</v>
          </cell>
          <cell r="BR43">
            <v>0</v>
          </cell>
          <cell r="BS43">
            <v>0</v>
          </cell>
          <cell r="BT43">
            <v>0</v>
          </cell>
          <cell r="BU43">
            <v>0</v>
          </cell>
          <cell r="BV43">
            <v>0</v>
          </cell>
          <cell r="BW43">
            <v>0</v>
          </cell>
          <cell r="BX43">
            <v>0</v>
          </cell>
          <cell r="BY43">
            <v>0</v>
          </cell>
          <cell r="CA43">
            <v>0</v>
          </cell>
          <cell r="CC43">
            <v>0</v>
          </cell>
          <cell r="CD43">
            <v>0</v>
          </cell>
          <cell r="CE43">
            <v>0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P43">
            <v>0</v>
          </cell>
        </row>
        <row r="44">
          <cell r="B44" t="str">
            <v>Net Income</v>
          </cell>
          <cell r="S44">
            <v>-1163.901006000008</v>
          </cell>
          <cell r="U44">
            <v>-95.385778621699558</v>
          </cell>
          <cell r="V44">
            <v>-267.70452278836586</v>
          </cell>
          <cell r="W44">
            <v>385.06509811108612</v>
          </cell>
          <cell r="X44">
            <v>50.659001995060848</v>
          </cell>
          <cell r="Y44">
            <v>104.78963328985479</v>
          </cell>
          <cell r="Z44">
            <v>-365.52903559264928</v>
          </cell>
          <cell r="AA44">
            <v>-13.908707933754226</v>
          </cell>
          <cell r="AB44">
            <v>286.38221445024033</v>
          </cell>
          <cell r="AC44">
            <v>77.061472005702271</v>
          </cell>
          <cell r="AD44">
            <v>-55.490211211895613</v>
          </cell>
          <cell r="AE44">
            <v>307.4118608380054</v>
          </cell>
          <cell r="AF44">
            <v>166.21362651615345</v>
          </cell>
          <cell r="AH44">
            <v>579.56465105773736</v>
          </cell>
          <cell r="AJ44">
            <v>13.925008641657836</v>
          </cell>
          <cell r="AK44">
            <v>-106.22503660834214</v>
          </cell>
          <cell r="AL44">
            <v>333.45751305123559</v>
          </cell>
          <cell r="AM44">
            <v>74.171142354803081</v>
          </cell>
          <cell r="AN44">
            <v>113.49276934574307</v>
          </cell>
          <cell r="AO44">
            <v>-403.85776642501145</v>
          </cell>
          <cell r="AP44">
            <v>-121.57540600022678</v>
          </cell>
          <cell r="AQ44">
            <v>203.24460862216728</v>
          </cell>
          <cell r="AR44">
            <v>82.991791933175321</v>
          </cell>
          <cell r="AS44">
            <v>19.684940393817627</v>
          </cell>
          <cell r="AT44">
            <v>226.37721964870883</v>
          </cell>
          <cell r="AU44">
            <v>208.5591618946716</v>
          </cell>
          <cell r="AW44">
            <v>644.24594685239992</v>
          </cell>
          <cell r="AY44">
            <v>15.793957693823497</v>
          </cell>
          <cell r="AZ44">
            <v>-116.37109174117653</v>
          </cell>
          <cell r="BA44">
            <v>367.33637941502582</v>
          </cell>
          <cell r="BB44">
            <v>82.185291648949942</v>
          </cell>
          <cell r="BC44">
            <v>125.4390813389839</v>
          </cell>
          <cell r="BD44">
            <v>-443.64650800884613</v>
          </cell>
          <cell r="BE44">
            <v>-133.13591154158291</v>
          </cell>
          <cell r="BF44">
            <v>224.16610454305055</v>
          </cell>
          <cell r="BG44">
            <v>91.888006185159384</v>
          </cell>
          <cell r="BH44">
            <v>22.250469491865946</v>
          </cell>
          <cell r="BI44">
            <v>249.61197667224633</v>
          </cell>
          <cell r="BJ44">
            <v>230.01211314280522</v>
          </cell>
          <cell r="BL44">
            <v>715.52986884030702</v>
          </cell>
          <cell r="BN44">
            <v>17.859330614966218</v>
          </cell>
          <cell r="BO44">
            <v>-127.52222341673387</v>
          </cell>
          <cell r="BP44">
            <v>404.61379471636877</v>
          </cell>
          <cell r="BQ44">
            <v>91.012796573685293</v>
          </cell>
          <cell r="BR44">
            <v>138.59196523272266</v>
          </cell>
          <cell r="BS44">
            <v>-487.40218304989043</v>
          </cell>
          <cell r="BT44">
            <v>-145.84052693590087</v>
          </cell>
          <cell r="BU44">
            <v>247.191690757196</v>
          </cell>
          <cell r="BV44">
            <v>101.68578256351559</v>
          </cell>
          <cell r="BW44">
            <v>25.084492200892942</v>
          </cell>
          <cell r="BX44">
            <v>275.1821500993114</v>
          </cell>
          <cell r="BY44">
            <v>253.62230021692625</v>
          </cell>
          <cell r="CA44">
            <v>794.07936957305765</v>
          </cell>
          <cell r="CC44">
            <v>20.140960371257865</v>
          </cell>
          <cell r="CD44">
            <v>-139.77874870987625</v>
          </cell>
          <cell r="CE44">
            <v>445.62982709504217</v>
          </cell>
          <cell r="CF44">
            <v>100.73523150609033</v>
          </cell>
          <cell r="CG44">
            <v>153.07231703103147</v>
          </cell>
          <cell r="CH44">
            <v>-535.52124607984297</v>
          </cell>
          <cell r="CI44">
            <v>-159.80342435445439</v>
          </cell>
          <cell r="CJ44">
            <v>272.53201510795208</v>
          </cell>
          <cell r="CK44">
            <v>112.47551609490378</v>
          </cell>
          <cell r="CL44">
            <v>28.214096696018792</v>
          </cell>
          <cell r="CM44">
            <v>303.32152038427904</v>
          </cell>
          <cell r="CN44">
            <v>279.60568551365537</v>
          </cell>
          <cell r="CP44">
            <v>880.62375065605943</v>
          </cell>
        </row>
        <row r="46">
          <cell r="B46" t="str">
            <v>Interest Income</v>
          </cell>
          <cell r="S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H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S46">
            <v>0</v>
          </cell>
          <cell r="AT46">
            <v>0</v>
          </cell>
          <cell r="AU46">
            <v>0</v>
          </cell>
          <cell r="AW46">
            <v>0</v>
          </cell>
          <cell r="AY46">
            <v>0</v>
          </cell>
          <cell r="AZ46">
            <v>0</v>
          </cell>
          <cell r="BA46">
            <v>0</v>
          </cell>
          <cell r="BB46">
            <v>0</v>
          </cell>
          <cell r="BC46">
            <v>0</v>
          </cell>
          <cell r="BD46">
            <v>0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  <cell r="BI46">
            <v>0</v>
          </cell>
          <cell r="BJ46">
            <v>0</v>
          </cell>
          <cell r="BL46">
            <v>0</v>
          </cell>
          <cell r="BN46">
            <v>0</v>
          </cell>
          <cell r="BO46">
            <v>0</v>
          </cell>
          <cell r="BP46">
            <v>0</v>
          </cell>
          <cell r="BQ46">
            <v>0</v>
          </cell>
          <cell r="BR46">
            <v>0</v>
          </cell>
          <cell r="BS46">
            <v>0</v>
          </cell>
          <cell r="BT46">
            <v>0</v>
          </cell>
          <cell r="BU46">
            <v>0</v>
          </cell>
          <cell r="BV46">
            <v>0</v>
          </cell>
          <cell r="BW46">
            <v>0</v>
          </cell>
          <cell r="BX46">
            <v>0</v>
          </cell>
          <cell r="BY46">
            <v>0</v>
          </cell>
          <cell r="CA46">
            <v>0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0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P46">
            <v>0</v>
          </cell>
        </row>
        <row r="47">
          <cell r="B47" t="str">
            <v>Interest Expense</v>
          </cell>
          <cell r="S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H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0</v>
          </cell>
          <cell r="AP47">
            <v>0</v>
          </cell>
          <cell r="AQ47">
            <v>0</v>
          </cell>
          <cell r="AR47">
            <v>0</v>
          </cell>
          <cell r="AS47">
            <v>0</v>
          </cell>
          <cell r="AT47">
            <v>0</v>
          </cell>
          <cell r="AU47">
            <v>0</v>
          </cell>
          <cell r="AW47">
            <v>0</v>
          </cell>
          <cell r="AY47">
            <v>0</v>
          </cell>
          <cell r="AZ47">
            <v>0</v>
          </cell>
          <cell r="BA47">
            <v>0</v>
          </cell>
          <cell r="BB47">
            <v>0</v>
          </cell>
          <cell r="BC47">
            <v>0</v>
          </cell>
          <cell r="BD47">
            <v>0</v>
          </cell>
          <cell r="BE47">
            <v>0</v>
          </cell>
          <cell r="BF47">
            <v>0</v>
          </cell>
          <cell r="BG47">
            <v>0</v>
          </cell>
          <cell r="BH47">
            <v>0</v>
          </cell>
          <cell r="BI47">
            <v>0</v>
          </cell>
          <cell r="BJ47">
            <v>0</v>
          </cell>
          <cell r="BL47">
            <v>0</v>
          </cell>
          <cell r="BN47">
            <v>0</v>
          </cell>
          <cell r="BO47">
            <v>0</v>
          </cell>
          <cell r="BP47">
            <v>0</v>
          </cell>
          <cell r="BQ47">
            <v>0</v>
          </cell>
          <cell r="BR47">
            <v>0</v>
          </cell>
          <cell r="BS47">
            <v>0</v>
          </cell>
          <cell r="BT47">
            <v>0</v>
          </cell>
          <cell r="BU47">
            <v>0</v>
          </cell>
          <cell r="BV47">
            <v>0</v>
          </cell>
          <cell r="BW47">
            <v>0</v>
          </cell>
          <cell r="BX47">
            <v>0</v>
          </cell>
          <cell r="BY47">
            <v>0</v>
          </cell>
          <cell r="CA47">
            <v>0</v>
          </cell>
          <cell r="CC47">
            <v>0</v>
          </cell>
          <cell r="CD47">
            <v>0</v>
          </cell>
          <cell r="CE47">
            <v>0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P47">
            <v>0</v>
          </cell>
        </row>
        <row r="48">
          <cell r="B48" t="str">
            <v xml:space="preserve">Income Tax Benefit (Provision) </v>
          </cell>
          <cell r="S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H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AS48">
            <v>0</v>
          </cell>
          <cell r="AT48">
            <v>0</v>
          </cell>
          <cell r="AU48">
            <v>0</v>
          </cell>
          <cell r="AW48">
            <v>0</v>
          </cell>
          <cell r="AY48">
            <v>0</v>
          </cell>
          <cell r="AZ48">
            <v>0</v>
          </cell>
          <cell r="BA48">
            <v>0</v>
          </cell>
          <cell r="BB48">
            <v>0</v>
          </cell>
          <cell r="BC48">
            <v>0</v>
          </cell>
          <cell r="BD48">
            <v>0</v>
          </cell>
          <cell r="BE48">
            <v>0</v>
          </cell>
          <cell r="BF48">
            <v>0</v>
          </cell>
          <cell r="BG48">
            <v>0</v>
          </cell>
          <cell r="BH48">
            <v>0</v>
          </cell>
          <cell r="BI48">
            <v>0</v>
          </cell>
          <cell r="BJ48">
            <v>0</v>
          </cell>
          <cell r="BL48">
            <v>0</v>
          </cell>
          <cell r="BN48">
            <v>0</v>
          </cell>
          <cell r="BO48">
            <v>0</v>
          </cell>
          <cell r="BP48">
            <v>0</v>
          </cell>
          <cell r="BQ48">
            <v>0</v>
          </cell>
          <cell r="BR48">
            <v>0</v>
          </cell>
          <cell r="BS48">
            <v>0</v>
          </cell>
          <cell r="BT48">
            <v>0</v>
          </cell>
          <cell r="BU48">
            <v>0</v>
          </cell>
          <cell r="BV48">
            <v>0</v>
          </cell>
          <cell r="BW48">
            <v>0</v>
          </cell>
          <cell r="BX48">
            <v>0</v>
          </cell>
          <cell r="BY48">
            <v>0</v>
          </cell>
          <cell r="CA48">
            <v>0</v>
          </cell>
          <cell r="CC48">
            <v>0</v>
          </cell>
          <cell r="CD48">
            <v>0</v>
          </cell>
          <cell r="CE48">
            <v>0</v>
          </cell>
          <cell r="CF48">
            <v>0</v>
          </cell>
          <cell r="CG48">
            <v>0</v>
          </cell>
          <cell r="CH48">
            <v>0</v>
          </cell>
          <cell r="CI48">
            <v>0</v>
          </cell>
          <cell r="CJ48">
            <v>0</v>
          </cell>
          <cell r="CK48">
            <v>0</v>
          </cell>
          <cell r="CL48">
            <v>0</v>
          </cell>
          <cell r="CM48">
            <v>0</v>
          </cell>
          <cell r="CN48">
            <v>0</v>
          </cell>
          <cell r="CP48">
            <v>0</v>
          </cell>
        </row>
        <row r="49">
          <cell r="B49" t="str">
            <v>Depreciation &amp; Amortization</v>
          </cell>
          <cell r="S49">
            <v>281.0173299999999</v>
          </cell>
          <cell r="U49">
            <v>5.8388258333333445</v>
          </cell>
          <cell r="V49">
            <v>5.8388299999999997</v>
          </cell>
          <cell r="W49">
            <v>6.5332727777777766</v>
          </cell>
          <cell r="X49">
            <v>7.3166061111111107</v>
          </cell>
          <cell r="Y49">
            <v>7.3166061111111107</v>
          </cell>
          <cell r="Z49">
            <v>7.3166061111111098</v>
          </cell>
          <cell r="AA49">
            <v>7.3166061111111098</v>
          </cell>
          <cell r="AB49">
            <v>7.3166061111111098</v>
          </cell>
          <cell r="AC49">
            <v>7.3166061111111098</v>
          </cell>
          <cell r="AD49">
            <v>7.3166061111111098</v>
          </cell>
          <cell r="AE49">
            <v>7.3166061111111098</v>
          </cell>
          <cell r="AF49">
            <v>7.3166061111111098</v>
          </cell>
          <cell r="AH49">
            <v>84.060383611111135</v>
          </cell>
          <cell r="AJ49">
            <v>5.955602350000011</v>
          </cell>
          <cell r="AK49">
            <v>5.9556065999999994</v>
          </cell>
          <cell r="AL49">
            <v>6.6639382333333321</v>
          </cell>
          <cell r="AM49">
            <v>7.4629382333333334</v>
          </cell>
          <cell r="AN49">
            <v>7.4629382333333334</v>
          </cell>
          <cell r="AO49">
            <v>7.4629382333333325</v>
          </cell>
          <cell r="AP49">
            <v>7.4629382333333325</v>
          </cell>
          <cell r="AQ49">
            <v>7.4629382333333325</v>
          </cell>
          <cell r="AR49">
            <v>7.4629382333333325</v>
          </cell>
          <cell r="AS49">
            <v>7.4629382333333325</v>
          </cell>
          <cell r="AT49">
            <v>7.4629382333333325</v>
          </cell>
          <cell r="AU49">
            <v>7.4629382333333325</v>
          </cell>
          <cell r="AW49">
            <v>85.741591283333335</v>
          </cell>
          <cell r="AY49">
            <v>6.0747143970000117</v>
          </cell>
          <cell r="AZ49">
            <v>6.0747187319999991</v>
          </cell>
          <cell r="BA49">
            <v>6.7972169979999988</v>
          </cell>
          <cell r="BB49">
            <v>7.6121969979999999</v>
          </cell>
          <cell r="BC49">
            <v>7.6121969979999999</v>
          </cell>
          <cell r="BD49">
            <v>7.612196997999999</v>
          </cell>
          <cell r="BE49">
            <v>7.612196997999999</v>
          </cell>
          <cell r="BF49">
            <v>7.612196997999999</v>
          </cell>
          <cell r="BG49">
            <v>7.612196997999999</v>
          </cell>
          <cell r="BH49">
            <v>7.612196997999999</v>
          </cell>
          <cell r="BI49">
            <v>7.612196997999999</v>
          </cell>
          <cell r="BJ49">
            <v>7.612196997999999</v>
          </cell>
          <cell r="BL49">
            <v>87.456423109000013</v>
          </cell>
          <cell r="BN49">
            <v>6.1962086849400118</v>
          </cell>
          <cell r="BO49">
            <v>6.1962131066399992</v>
          </cell>
          <cell r="BP49">
            <v>6.9331613379599988</v>
          </cell>
          <cell r="BQ49">
            <v>7.7644409379599999</v>
          </cell>
          <cell r="BR49">
            <v>7.7644409379599999</v>
          </cell>
          <cell r="BS49">
            <v>7.764440937959999</v>
          </cell>
          <cell r="BT49">
            <v>7.764440937959999</v>
          </cell>
          <cell r="BU49">
            <v>7.764440937959999</v>
          </cell>
          <cell r="BV49">
            <v>7.764440937959999</v>
          </cell>
          <cell r="BW49">
            <v>7.764440937959999</v>
          </cell>
          <cell r="BX49">
            <v>7.764440937959999</v>
          </cell>
          <cell r="BY49">
            <v>7.764440937959999</v>
          </cell>
          <cell r="CA49">
            <v>89.20555157118001</v>
          </cell>
          <cell r="CC49">
            <v>6.3201328586388117</v>
          </cell>
          <cell r="CD49">
            <v>6.3201373687727997</v>
          </cell>
          <cell r="CE49">
            <v>7.0718245647191988</v>
          </cell>
          <cell r="CF49">
            <v>7.9197297567192004</v>
          </cell>
          <cell r="CG49">
            <v>7.9197297567192004</v>
          </cell>
          <cell r="CH49">
            <v>7.9197297567191995</v>
          </cell>
          <cell r="CI49">
            <v>7.9197297567191995</v>
          </cell>
          <cell r="CJ49">
            <v>7.9197297567191995</v>
          </cell>
          <cell r="CK49">
            <v>7.9197297567191995</v>
          </cell>
          <cell r="CL49">
            <v>7.9197297567191995</v>
          </cell>
          <cell r="CM49">
            <v>7.9197297567191995</v>
          </cell>
          <cell r="CN49">
            <v>7.9197297567191995</v>
          </cell>
          <cell r="CP49">
            <v>90.989662602603602</v>
          </cell>
        </row>
        <row r="50">
          <cell r="B50" t="str">
            <v>EBITDA</v>
          </cell>
          <cell r="S50">
            <v>-882.88367600000811</v>
          </cell>
          <cell r="U50">
            <v>-89.546952788366212</v>
          </cell>
          <cell r="V50">
            <v>-261.86569278836589</v>
          </cell>
          <cell r="W50">
            <v>391.59837088886388</v>
          </cell>
          <cell r="X50">
            <v>57.975608106171961</v>
          </cell>
          <cell r="Y50">
            <v>112.1062394009659</v>
          </cell>
          <cell r="Z50">
            <v>-358.21242948153815</v>
          </cell>
          <cell r="AA50">
            <v>-6.5921018226431158</v>
          </cell>
          <cell r="AB50">
            <v>293.69882056135145</v>
          </cell>
          <cell r="AC50">
            <v>84.378078116813384</v>
          </cell>
          <cell r="AD50">
            <v>-48.173605100784499</v>
          </cell>
          <cell r="AE50">
            <v>314.72846694911652</v>
          </cell>
          <cell r="AF50">
            <v>173.53023262726455</v>
          </cell>
          <cell r="AH50">
            <v>663.62503466884846</v>
          </cell>
          <cell r="AJ50">
            <v>19.880610991657846</v>
          </cell>
          <cell r="AK50">
            <v>-100.26943000834214</v>
          </cell>
          <cell r="AL50">
            <v>340.12145128456893</v>
          </cell>
          <cell r="AM50">
            <v>81.634080588136413</v>
          </cell>
          <cell r="AN50">
            <v>120.9557075790764</v>
          </cell>
          <cell r="AO50">
            <v>-396.39482819167813</v>
          </cell>
          <cell r="AP50">
            <v>-114.11246776689345</v>
          </cell>
          <cell r="AQ50">
            <v>210.7075468555006</v>
          </cell>
          <cell r="AR50">
            <v>90.454730166508654</v>
          </cell>
          <cell r="AS50">
            <v>27.147878627150959</v>
          </cell>
          <cell r="AT50">
            <v>233.84015788204215</v>
          </cell>
          <cell r="AU50">
            <v>216.02210012800492</v>
          </cell>
          <cell r="AW50">
            <v>729.9875381357333</v>
          </cell>
          <cell r="AY50">
            <v>21.868672090823509</v>
          </cell>
          <cell r="AZ50">
            <v>-110.29637300917653</v>
          </cell>
          <cell r="BA50">
            <v>374.13359641302583</v>
          </cell>
          <cell r="BB50">
            <v>89.797488646949944</v>
          </cell>
          <cell r="BC50">
            <v>133.0512783369839</v>
          </cell>
          <cell r="BD50">
            <v>-436.03431101084612</v>
          </cell>
          <cell r="BE50">
            <v>-125.52371454358291</v>
          </cell>
          <cell r="BF50">
            <v>231.77830154105055</v>
          </cell>
          <cell r="BG50">
            <v>99.500203183159385</v>
          </cell>
          <cell r="BH50">
            <v>29.862666489865944</v>
          </cell>
          <cell r="BI50">
            <v>257.22417367024633</v>
          </cell>
          <cell r="BJ50">
            <v>237.62431014080522</v>
          </cell>
          <cell r="BL50">
            <v>802.98629194930709</v>
          </cell>
          <cell r="BN50">
            <v>24.055539299906229</v>
          </cell>
          <cell r="BO50">
            <v>-121.32601031009386</v>
          </cell>
          <cell r="BP50">
            <v>411.54695605432875</v>
          </cell>
          <cell r="BQ50">
            <v>98.777237511645296</v>
          </cell>
          <cell r="BR50">
            <v>146.35640617068265</v>
          </cell>
          <cell r="BS50">
            <v>-479.63774211193044</v>
          </cell>
          <cell r="BT50">
            <v>-138.07608599794088</v>
          </cell>
          <cell r="BU50">
            <v>254.95613169515599</v>
          </cell>
          <cell r="BV50">
            <v>109.45022350147559</v>
          </cell>
          <cell r="BW50">
            <v>32.848933138852942</v>
          </cell>
          <cell r="BX50">
            <v>282.94659103727139</v>
          </cell>
          <cell r="BY50">
            <v>261.38674115488624</v>
          </cell>
          <cell r="CA50">
            <v>883.28492114423761</v>
          </cell>
          <cell r="CC50">
            <v>26.461093229896676</v>
          </cell>
          <cell r="CD50">
            <v>-133.45861134110345</v>
          </cell>
          <cell r="CE50">
            <v>452.70165165976135</v>
          </cell>
          <cell r="CF50">
            <v>108.65496126280954</v>
          </cell>
          <cell r="CG50">
            <v>160.99204678775067</v>
          </cell>
          <cell r="CH50">
            <v>-527.60151632312375</v>
          </cell>
          <cell r="CI50">
            <v>-151.8836945977352</v>
          </cell>
          <cell r="CJ50">
            <v>280.4517448646713</v>
          </cell>
          <cell r="CK50">
            <v>120.39524585162297</v>
          </cell>
          <cell r="CL50">
            <v>36.133826452737992</v>
          </cell>
          <cell r="CM50">
            <v>311.24125014099826</v>
          </cell>
          <cell r="CN50">
            <v>287.52541527037459</v>
          </cell>
          <cell r="CP50">
            <v>971.61341325866306</v>
          </cell>
        </row>
        <row r="52">
          <cell r="B52" t="str">
            <v>Minority Interest</v>
          </cell>
          <cell r="S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H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  <cell r="AP52">
            <v>0</v>
          </cell>
          <cell r="AQ52">
            <v>0</v>
          </cell>
          <cell r="AR52">
            <v>0</v>
          </cell>
          <cell r="AS52">
            <v>0</v>
          </cell>
          <cell r="AT52">
            <v>0</v>
          </cell>
          <cell r="AU52">
            <v>0</v>
          </cell>
          <cell r="AW52">
            <v>0</v>
          </cell>
          <cell r="AY52">
            <v>0</v>
          </cell>
          <cell r="AZ52">
            <v>0</v>
          </cell>
          <cell r="BA52">
            <v>0</v>
          </cell>
          <cell r="BB52">
            <v>0</v>
          </cell>
          <cell r="BC52">
            <v>0</v>
          </cell>
          <cell r="BD52">
            <v>0</v>
          </cell>
          <cell r="BE52">
            <v>0</v>
          </cell>
          <cell r="BF52">
            <v>0</v>
          </cell>
          <cell r="BG52">
            <v>0</v>
          </cell>
          <cell r="BH52">
            <v>0</v>
          </cell>
          <cell r="BI52">
            <v>0</v>
          </cell>
          <cell r="BJ52">
            <v>0</v>
          </cell>
          <cell r="BL52">
            <v>0</v>
          </cell>
          <cell r="BN52">
            <v>0</v>
          </cell>
          <cell r="BO52">
            <v>0</v>
          </cell>
          <cell r="BP52">
            <v>0</v>
          </cell>
          <cell r="BQ52">
            <v>0</v>
          </cell>
          <cell r="BR52">
            <v>0</v>
          </cell>
          <cell r="BS52">
            <v>0</v>
          </cell>
          <cell r="BT52">
            <v>0</v>
          </cell>
          <cell r="BU52">
            <v>0</v>
          </cell>
          <cell r="BV52">
            <v>0</v>
          </cell>
          <cell r="BW52">
            <v>0</v>
          </cell>
          <cell r="BX52">
            <v>0</v>
          </cell>
          <cell r="BY52">
            <v>0</v>
          </cell>
          <cell r="CA52">
            <v>0</v>
          </cell>
          <cell r="CC52">
            <v>0</v>
          </cell>
          <cell r="CD52">
            <v>0</v>
          </cell>
          <cell r="CE52">
            <v>0</v>
          </cell>
          <cell r="CF52">
            <v>0</v>
          </cell>
          <cell r="CG52">
            <v>0</v>
          </cell>
          <cell r="CH52">
            <v>0</v>
          </cell>
          <cell r="CI52">
            <v>0</v>
          </cell>
          <cell r="CJ52">
            <v>0</v>
          </cell>
          <cell r="CK52">
            <v>0</v>
          </cell>
          <cell r="CL52">
            <v>0</v>
          </cell>
          <cell r="CM52">
            <v>0</v>
          </cell>
          <cell r="CN52">
            <v>0</v>
          </cell>
          <cell r="CP52">
            <v>0</v>
          </cell>
        </row>
        <row r="53">
          <cell r="B53" t="str">
            <v xml:space="preserve">Restructuring Expenses </v>
          </cell>
          <cell r="S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H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P53">
            <v>0</v>
          </cell>
          <cell r="AQ53">
            <v>0</v>
          </cell>
          <cell r="AR53">
            <v>0</v>
          </cell>
          <cell r="AS53">
            <v>0</v>
          </cell>
          <cell r="AT53">
            <v>0</v>
          </cell>
          <cell r="AU53">
            <v>0</v>
          </cell>
          <cell r="AW53">
            <v>0</v>
          </cell>
          <cell r="AY53">
            <v>0</v>
          </cell>
          <cell r="AZ53">
            <v>0</v>
          </cell>
          <cell r="BA53">
            <v>0</v>
          </cell>
          <cell r="BB53">
            <v>0</v>
          </cell>
          <cell r="BC53">
            <v>0</v>
          </cell>
          <cell r="BD53">
            <v>0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I53">
            <v>0</v>
          </cell>
          <cell r="BJ53">
            <v>0</v>
          </cell>
          <cell r="BL53">
            <v>0</v>
          </cell>
          <cell r="BN53">
            <v>0</v>
          </cell>
          <cell r="BO53">
            <v>0</v>
          </cell>
          <cell r="BP53">
            <v>0</v>
          </cell>
          <cell r="BQ53">
            <v>0</v>
          </cell>
          <cell r="BR53">
            <v>0</v>
          </cell>
          <cell r="BS53">
            <v>0</v>
          </cell>
          <cell r="BT53">
            <v>0</v>
          </cell>
          <cell r="BU53">
            <v>0</v>
          </cell>
          <cell r="BV53">
            <v>0</v>
          </cell>
          <cell r="BW53">
            <v>0</v>
          </cell>
          <cell r="BX53">
            <v>0</v>
          </cell>
          <cell r="BY53">
            <v>0</v>
          </cell>
          <cell r="CA53">
            <v>0</v>
          </cell>
          <cell r="CC53">
            <v>0</v>
          </cell>
          <cell r="CD53">
            <v>0</v>
          </cell>
          <cell r="CE53">
            <v>0</v>
          </cell>
          <cell r="CF53">
            <v>0</v>
          </cell>
          <cell r="CG53">
            <v>0</v>
          </cell>
          <cell r="CH53">
            <v>0</v>
          </cell>
          <cell r="CI53">
            <v>0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P53">
            <v>0</v>
          </cell>
        </row>
        <row r="54">
          <cell r="B54" t="str">
            <v>Transaction Expenses</v>
          </cell>
          <cell r="S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H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0</v>
          </cell>
          <cell r="AQ54">
            <v>0</v>
          </cell>
          <cell r="AR54">
            <v>0</v>
          </cell>
          <cell r="AS54">
            <v>0</v>
          </cell>
          <cell r="AT54">
            <v>0</v>
          </cell>
          <cell r="AU54">
            <v>0</v>
          </cell>
          <cell r="AW54">
            <v>0</v>
          </cell>
          <cell r="AY54">
            <v>0</v>
          </cell>
          <cell r="AZ54">
            <v>0</v>
          </cell>
          <cell r="BA54">
            <v>0</v>
          </cell>
          <cell r="BB54">
            <v>0</v>
          </cell>
          <cell r="BC54">
            <v>0</v>
          </cell>
          <cell r="BD54">
            <v>0</v>
          </cell>
          <cell r="BE54">
            <v>0</v>
          </cell>
          <cell r="BF54">
            <v>0</v>
          </cell>
          <cell r="BG54">
            <v>0</v>
          </cell>
          <cell r="BH54">
            <v>0</v>
          </cell>
          <cell r="BI54">
            <v>0</v>
          </cell>
          <cell r="BJ54">
            <v>0</v>
          </cell>
          <cell r="BL54">
            <v>0</v>
          </cell>
          <cell r="BN54">
            <v>0</v>
          </cell>
          <cell r="BO54">
            <v>0</v>
          </cell>
          <cell r="BP54">
            <v>0</v>
          </cell>
          <cell r="BQ54">
            <v>0</v>
          </cell>
          <cell r="BR54">
            <v>0</v>
          </cell>
          <cell r="BS54">
            <v>0</v>
          </cell>
          <cell r="BT54">
            <v>0</v>
          </cell>
          <cell r="BU54">
            <v>0</v>
          </cell>
          <cell r="BV54">
            <v>0</v>
          </cell>
          <cell r="BW54">
            <v>0</v>
          </cell>
          <cell r="BX54">
            <v>0</v>
          </cell>
          <cell r="BY54">
            <v>0</v>
          </cell>
          <cell r="CA54">
            <v>0</v>
          </cell>
          <cell r="CC54">
            <v>0</v>
          </cell>
          <cell r="CD54">
            <v>0</v>
          </cell>
          <cell r="CE54">
            <v>0</v>
          </cell>
          <cell r="CF54">
            <v>0</v>
          </cell>
          <cell r="CG54">
            <v>0</v>
          </cell>
          <cell r="CH54">
            <v>0</v>
          </cell>
          <cell r="CI54">
            <v>0</v>
          </cell>
          <cell r="CJ54">
            <v>0</v>
          </cell>
          <cell r="CK54">
            <v>0</v>
          </cell>
          <cell r="CL54">
            <v>0</v>
          </cell>
          <cell r="CM54">
            <v>0</v>
          </cell>
          <cell r="CN54">
            <v>0</v>
          </cell>
          <cell r="CP54">
            <v>0</v>
          </cell>
        </row>
        <row r="55">
          <cell r="B55" t="str">
            <v>Adjusted EBITDA</v>
          </cell>
          <cell r="S55">
            <v>-882.88367600000811</v>
          </cell>
          <cell r="U55">
            <v>-89.546952788366212</v>
          </cell>
          <cell r="V55">
            <v>-261.86569278836589</v>
          </cell>
          <cell r="W55">
            <v>391.59837088886388</v>
          </cell>
          <cell r="X55">
            <v>57.975608106171961</v>
          </cell>
          <cell r="Y55">
            <v>112.1062394009659</v>
          </cell>
          <cell r="Z55">
            <v>-358.21242948153815</v>
          </cell>
          <cell r="AA55">
            <v>-6.5921018226431158</v>
          </cell>
          <cell r="AB55">
            <v>293.69882056135145</v>
          </cell>
          <cell r="AC55">
            <v>84.378078116813384</v>
          </cell>
          <cell r="AD55">
            <v>-48.173605100784499</v>
          </cell>
          <cell r="AE55">
            <v>314.72846694911652</v>
          </cell>
          <cell r="AF55">
            <v>173.53023262726455</v>
          </cell>
          <cell r="AH55">
            <v>663.62503466884846</v>
          </cell>
          <cell r="AJ55">
            <v>19.880610991657846</v>
          </cell>
          <cell r="AK55">
            <v>-100.26943000834214</v>
          </cell>
          <cell r="AL55">
            <v>340.12145128456893</v>
          </cell>
          <cell r="AM55">
            <v>81.634080588136413</v>
          </cell>
          <cell r="AN55">
            <v>120.9557075790764</v>
          </cell>
          <cell r="AO55">
            <v>-396.39482819167813</v>
          </cell>
          <cell r="AP55">
            <v>-114.11246776689345</v>
          </cell>
          <cell r="AQ55">
            <v>210.7075468555006</v>
          </cell>
          <cell r="AR55">
            <v>90.454730166508654</v>
          </cell>
          <cell r="AS55">
            <v>27.147878627150959</v>
          </cell>
          <cell r="AT55">
            <v>233.84015788204215</v>
          </cell>
          <cell r="AU55">
            <v>216.02210012800492</v>
          </cell>
          <cell r="AW55">
            <v>729.9875381357333</v>
          </cell>
          <cell r="AY55">
            <v>21.868672090823509</v>
          </cell>
          <cell r="AZ55">
            <v>-110.29637300917653</v>
          </cell>
          <cell r="BA55">
            <v>374.13359641302583</v>
          </cell>
          <cell r="BB55">
            <v>89.797488646949944</v>
          </cell>
          <cell r="BC55">
            <v>133.0512783369839</v>
          </cell>
          <cell r="BD55">
            <v>-436.03431101084612</v>
          </cell>
          <cell r="BE55">
            <v>-125.52371454358291</v>
          </cell>
          <cell r="BF55">
            <v>231.77830154105055</v>
          </cell>
          <cell r="BG55">
            <v>99.500203183159385</v>
          </cell>
          <cell r="BH55">
            <v>29.862666489865944</v>
          </cell>
          <cell r="BI55">
            <v>257.22417367024633</v>
          </cell>
          <cell r="BJ55">
            <v>237.62431014080522</v>
          </cell>
          <cell r="BL55">
            <v>802.98629194930709</v>
          </cell>
          <cell r="BN55">
            <v>24.055539299906229</v>
          </cell>
          <cell r="BO55">
            <v>-121.32601031009386</v>
          </cell>
          <cell r="BP55">
            <v>411.54695605432875</v>
          </cell>
          <cell r="BQ55">
            <v>98.777237511645296</v>
          </cell>
          <cell r="BR55">
            <v>146.35640617068265</v>
          </cell>
          <cell r="BS55">
            <v>-479.63774211193044</v>
          </cell>
          <cell r="BT55">
            <v>-138.07608599794088</v>
          </cell>
          <cell r="BU55">
            <v>254.95613169515599</v>
          </cell>
          <cell r="BV55">
            <v>109.45022350147559</v>
          </cell>
          <cell r="BW55">
            <v>32.848933138852942</v>
          </cell>
          <cell r="BX55">
            <v>282.94659103727139</v>
          </cell>
          <cell r="BY55">
            <v>261.38674115488624</v>
          </cell>
          <cell r="CA55">
            <v>883.28492114423761</v>
          </cell>
          <cell r="CC55">
            <v>26.461093229896676</v>
          </cell>
          <cell r="CD55">
            <v>-133.45861134110345</v>
          </cell>
          <cell r="CE55">
            <v>452.70165165976135</v>
          </cell>
          <cell r="CF55">
            <v>108.65496126280954</v>
          </cell>
          <cell r="CG55">
            <v>160.99204678775067</v>
          </cell>
          <cell r="CH55">
            <v>-527.60151632312375</v>
          </cell>
          <cell r="CI55">
            <v>-151.8836945977352</v>
          </cell>
          <cell r="CJ55">
            <v>280.4517448646713</v>
          </cell>
          <cell r="CK55">
            <v>120.39524585162297</v>
          </cell>
          <cell r="CL55">
            <v>36.133826452737992</v>
          </cell>
          <cell r="CM55">
            <v>311.24125014099826</v>
          </cell>
          <cell r="CN55">
            <v>287.52541527037459</v>
          </cell>
          <cell r="CP55">
            <v>971.61341325866306</v>
          </cell>
        </row>
      </sheetData>
      <sheetData sheetId="18" refreshError="1">
        <row r="13">
          <cell r="B13" t="str">
            <v>($000's) Except Per Student Figures</v>
          </cell>
          <cell r="F13" t="str">
            <v>FY16</v>
          </cell>
          <cell r="H13">
            <v>42576</v>
          </cell>
          <cell r="I13">
            <v>42613</v>
          </cell>
          <cell r="J13">
            <v>42643</v>
          </cell>
          <cell r="K13">
            <v>42674</v>
          </cell>
          <cell r="L13">
            <v>42704</v>
          </cell>
          <cell r="M13">
            <v>42735</v>
          </cell>
          <cell r="N13">
            <v>42766</v>
          </cell>
          <cell r="O13">
            <v>42794</v>
          </cell>
          <cell r="P13">
            <v>42825</v>
          </cell>
          <cell r="Q13">
            <v>42855</v>
          </cell>
          <cell r="R13">
            <v>42886</v>
          </cell>
          <cell r="S13">
            <v>42916</v>
          </cell>
          <cell r="U13" t="str">
            <v>FY17</v>
          </cell>
          <cell r="W13">
            <v>42947</v>
          </cell>
          <cell r="X13">
            <v>42978</v>
          </cell>
          <cell r="Y13">
            <v>43008</v>
          </cell>
          <cell r="Z13">
            <v>43039</v>
          </cell>
          <cell r="AA13">
            <v>43069</v>
          </cell>
          <cell r="AB13">
            <v>43100</v>
          </cell>
          <cell r="AC13">
            <v>43131</v>
          </cell>
          <cell r="AD13">
            <v>43159</v>
          </cell>
          <cell r="AE13">
            <v>43190</v>
          </cell>
          <cell r="AF13">
            <v>43220</v>
          </cell>
          <cell r="AG13">
            <v>43251</v>
          </cell>
          <cell r="AH13">
            <v>43281</v>
          </cell>
          <cell r="AJ13" t="str">
            <v>FY18</v>
          </cell>
          <cell r="AL13">
            <v>43312</v>
          </cell>
          <cell r="AM13">
            <v>43343</v>
          </cell>
          <cell r="AN13">
            <v>43373</v>
          </cell>
          <cell r="AO13">
            <v>43404</v>
          </cell>
          <cell r="AP13">
            <v>43434</v>
          </cell>
          <cell r="AQ13">
            <v>43465</v>
          </cell>
          <cell r="AR13">
            <v>43496</v>
          </cell>
          <cell r="AS13">
            <v>43524</v>
          </cell>
          <cell r="AT13">
            <v>43555</v>
          </cell>
          <cell r="AU13">
            <v>43585</v>
          </cell>
          <cell r="AV13">
            <v>43616</v>
          </cell>
          <cell r="AW13">
            <v>43646</v>
          </cell>
          <cell r="AY13" t="str">
            <v>FY19</v>
          </cell>
          <cell r="BA13">
            <v>43677</v>
          </cell>
          <cell r="BB13">
            <v>43708</v>
          </cell>
          <cell r="BC13">
            <v>43738</v>
          </cell>
          <cell r="BD13">
            <v>43769</v>
          </cell>
          <cell r="BE13">
            <v>43799</v>
          </cell>
          <cell r="BF13">
            <v>43830</v>
          </cell>
          <cell r="BG13">
            <v>43861</v>
          </cell>
          <cell r="BH13">
            <v>43890</v>
          </cell>
          <cell r="BI13">
            <v>43921</v>
          </cell>
          <cell r="BJ13">
            <v>43951</v>
          </cell>
          <cell r="BK13">
            <v>43982</v>
          </cell>
          <cell r="BL13">
            <v>44012</v>
          </cell>
          <cell r="BN13" t="str">
            <v>FY20</v>
          </cell>
          <cell r="BP13">
            <v>44043</v>
          </cell>
          <cell r="BQ13">
            <v>44074</v>
          </cell>
          <cell r="BR13">
            <v>44104</v>
          </cell>
          <cell r="BS13">
            <v>44135</v>
          </cell>
          <cell r="BT13">
            <v>44165</v>
          </cell>
          <cell r="BU13">
            <v>44196</v>
          </cell>
          <cell r="BV13">
            <v>44227</v>
          </cell>
          <cell r="BW13">
            <v>44255</v>
          </cell>
          <cell r="BX13">
            <v>44286</v>
          </cell>
          <cell r="BY13">
            <v>44316</v>
          </cell>
          <cell r="BZ13">
            <v>44347</v>
          </cell>
          <cell r="CA13">
            <v>44377</v>
          </cell>
          <cell r="CC13" t="str">
            <v>FY21</v>
          </cell>
        </row>
        <row r="14">
          <cell r="B14" t="str">
            <v>Income Statement</v>
          </cell>
        </row>
        <row r="15">
          <cell r="B15" t="str">
            <v>Total Enrollment</v>
          </cell>
          <cell r="F15">
            <v>306</v>
          </cell>
          <cell r="H15">
            <v>0</v>
          </cell>
          <cell r="I15">
            <v>325</v>
          </cell>
          <cell r="J15">
            <v>325</v>
          </cell>
          <cell r="K15">
            <v>325</v>
          </cell>
          <cell r="L15">
            <v>325</v>
          </cell>
          <cell r="M15">
            <v>325</v>
          </cell>
          <cell r="N15">
            <v>325</v>
          </cell>
          <cell r="O15">
            <v>325</v>
          </cell>
          <cell r="P15">
            <v>325</v>
          </cell>
          <cell r="Q15">
            <v>325</v>
          </cell>
          <cell r="R15">
            <v>325</v>
          </cell>
          <cell r="S15">
            <v>325</v>
          </cell>
          <cell r="U15">
            <v>325</v>
          </cell>
          <cell r="W15">
            <v>325</v>
          </cell>
          <cell r="X15">
            <v>325</v>
          </cell>
          <cell r="Y15">
            <v>325</v>
          </cell>
          <cell r="Z15">
            <v>360</v>
          </cell>
          <cell r="AA15">
            <v>358</v>
          </cell>
          <cell r="AB15">
            <v>356.01111111111112</v>
          </cell>
          <cell r="AC15">
            <v>354.03327160493831</v>
          </cell>
          <cell r="AD15">
            <v>352.066420096022</v>
          </cell>
          <cell r="AE15">
            <v>350.11049553993297</v>
          </cell>
          <cell r="AF15">
            <v>348.16543723137778</v>
          </cell>
          <cell r="AG15">
            <v>346.2311848023146</v>
          </cell>
          <cell r="AH15">
            <v>344.30767822007954</v>
          </cell>
          <cell r="AJ15">
            <v>360</v>
          </cell>
          <cell r="AL15">
            <v>360</v>
          </cell>
          <cell r="AM15">
            <v>360</v>
          </cell>
          <cell r="AN15">
            <v>360</v>
          </cell>
          <cell r="AO15">
            <v>385</v>
          </cell>
          <cell r="AP15">
            <v>382.86111111111114</v>
          </cell>
          <cell r="AQ15">
            <v>380.73410493827163</v>
          </cell>
          <cell r="AR15">
            <v>378.61891546639237</v>
          </cell>
          <cell r="AS15">
            <v>376.51547704713465</v>
          </cell>
          <cell r="AT15">
            <v>374.42372439687279</v>
          </cell>
          <cell r="AU15">
            <v>372.34359259466794</v>
          </cell>
          <cell r="AV15">
            <v>370.27501708025312</v>
          </cell>
          <cell r="AW15">
            <v>368.2179336520295</v>
          </cell>
          <cell r="AY15">
            <v>385</v>
          </cell>
          <cell r="BA15">
            <v>385</v>
          </cell>
          <cell r="BB15">
            <v>385</v>
          </cell>
          <cell r="BC15">
            <v>385</v>
          </cell>
          <cell r="BD15">
            <v>400</v>
          </cell>
          <cell r="BE15">
            <v>397.77777777777777</v>
          </cell>
          <cell r="BF15">
            <v>395.5679012345679</v>
          </cell>
          <cell r="BG15">
            <v>393.37030178326478</v>
          </cell>
          <cell r="BH15">
            <v>391.18491121780221</v>
          </cell>
          <cell r="BI15">
            <v>389.01166171103665</v>
          </cell>
          <cell r="BJ15">
            <v>386.85048581264203</v>
          </cell>
          <cell r="BK15">
            <v>384.70131644701627</v>
          </cell>
          <cell r="BL15">
            <v>382.56408691119952</v>
          </cell>
          <cell r="BN15">
            <v>400</v>
          </cell>
          <cell r="BP15">
            <v>400</v>
          </cell>
          <cell r="BQ15">
            <v>400</v>
          </cell>
          <cell r="BR15">
            <v>400</v>
          </cell>
          <cell r="BS15">
            <v>425</v>
          </cell>
          <cell r="BT15">
            <v>422.63888888888891</v>
          </cell>
          <cell r="BU15">
            <v>420.29089506172841</v>
          </cell>
          <cell r="BV15">
            <v>417.95594564471884</v>
          </cell>
          <cell r="BW15">
            <v>415.63396816891486</v>
          </cell>
          <cell r="BX15">
            <v>413.32489056797647</v>
          </cell>
          <cell r="BY15">
            <v>411.02864117593214</v>
          </cell>
          <cell r="BZ15">
            <v>408.74514872495473</v>
          </cell>
          <cell r="CA15">
            <v>406.47434234314943</v>
          </cell>
          <cell r="CC15">
            <v>425</v>
          </cell>
        </row>
        <row r="16">
          <cell r="B16" t="str">
            <v>Blended State Funding per Student</v>
          </cell>
          <cell r="F16">
            <v>0</v>
          </cell>
          <cell r="H16">
            <v>0</v>
          </cell>
          <cell r="I16">
            <v>26779.877264759998</v>
          </cell>
          <cell r="J16">
            <v>26779.877264759998</v>
          </cell>
          <cell r="K16">
            <v>26779.877264759998</v>
          </cell>
          <cell r="L16">
            <v>26779.877264759998</v>
          </cell>
          <cell r="M16">
            <v>26779.877264759998</v>
          </cell>
          <cell r="N16">
            <v>26779.877264759998</v>
          </cell>
          <cell r="O16">
            <v>26779.877264759998</v>
          </cell>
          <cell r="P16">
            <v>26779.877264759998</v>
          </cell>
          <cell r="Q16">
            <v>26779.877264759998</v>
          </cell>
          <cell r="R16">
            <v>26779.877264759998</v>
          </cell>
          <cell r="S16">
            <v>26779.877264759998</v>
          </cell>
          <cell r="U16">
            <v>26779.877264759998</v>
          </cell>
          <cell r="W16">
            <v>0</v>
          </cell>
          <cell r="X16">
            <v>27315.474810055199</v>
          </cell>
          <cell r="Y16">
            <v>27315.474810055199</v>
          </cell>
          <cell r="Z16">
            <v>27315.474810055199</v>
          </cell>
          <cell r="AA16">
            <v>27315.474810055199</v>
          </cell>
          <cell r="AB16">
            <v>27315.474810055199</v>
          </cell>
          <cell r="AC16">
            <v>27315.474810055199</v>
          </cell>
          <cell r="AD16">
            <v>27315.474810055199</v>
          </cell>
          <cell r="AE16">
            <v>27315.474810055199</v>
          </cell>
          <cell r="AF16">
            <v>27315.474810055199</v>
          </cell>
          <cell r="AG16">
            <v>27315.474810055199</v>
          </cell>
          <cell r="AH16">
            <v>27315.474810055199</v>
          </cell>
          <cell r="AJ16">
            <v>27315.474810055199</v>
          </cell>
          <cell r="AL16">
            <v>0</v>
          </cell>
          <cell r="AM16">
            <v>27861.784306256304</v>
          </cell>
          <cell r="AN16">
            <v>27861.784306256304</v>
          </cell>
          <cell r="AO16">
            <v>27861.784306256304</v>
          </cell>
          <cell r="AP16">
            <v>27861.784306256304</v>
          </cell>
          <cell r="AQ16">
            <v>27861.784306256304</v>
          </cell>
          <cell r="AR16">
            <v>27861.784306256304</v>
          </cell>
          <cell r="AS16">
            <v>27861.784306256304</v>
          </cell>
          <cell r="AT16">
            <v>27861.784306256304</v>
          </cell>
          <cell r="AU16">
            <v>27861.784306256304</v>
          </cell>
          <cell r="AV16">
            <v>27861.784306256304</v>
          </cell>
          <cell r="AW16">
            <v>27861.784306256304</v>
          </cell>
          <cell r="AY16">
            <v>27861.784306256304</v>
          </cell>
          <cell r="BA16">
            <v>0</v>
          </cell>
          <cell r="BB16">
            <v>28419.019992381433</v>
          </cell>
          <cell r="BC16">
            <v>28419.019992381433</v>
          </cell>
          <cell r="BD16">
            <v>28419.019992381433</v>
          </cell>
          <cell r="BE16">
            <v>28419.019992381433</v>
          </cell>
          <cell r="BF16">
            <v>28419.019992381433</v>
          </cell>
          <cell r="BG16">
            <v>28419.019992381433</v>
          </cell>
          <cell r="BH16">
            <v>28419.019992381433</v>
          </cell>
          <cell r="BI16">
            <v>28419.019992381433</v>
          </cell>
          <cell r="BJ16">
            <v>28419.019992381433</v>
          </cell>
          <cell r="BK16">
            <v>28419.019992381433</v>
          </cell>
          <cell r="BL16">
            <v>28419.019992381433</v>
          </cell>
          <cell r="BN16">
            <v>28419.019992381433</v>
          </cell>
          <cell r="BP16">
            <v>0</v>
          </cell>
          <cell r="BQ16">
            <v>28987.400392229061</v>
          </cell>
          <cell r="BR16">
            <v>28987.400392229061</v>
          </cell>
          <cell r="BS16">
            <v>28987.400392229061</v>
          </cell>
          <cell r="BT16">
            <v>28987.400392229061</v>
          </cell>
          <cell r="BU16">
            <v>28987.400392229061</v>
          </cell>
          <cell r="BV16">
            <v>28987.400392229061</v>
          </cell>
          <cell r="BW16">
            <v>28987.400392229061</v>
          </cell>
          <cell r="BX16">
            <v>28987.400392229061</v>
          </cell>
          <cell r="BY16">
            <v>28987.400392229061</v>
          </cell>
          <cell r="BZ16">
            <v>28987.400392229061</v>
          </cell>
          <cell r="CA16">
            <v>28987.400392229061</v>
          </cell>
          <cell r="CC16">
            <v>28987.400392229061</v>
          </cell>
        </row>
        <row r="18">
          <cell r="B18" t="str">
            <v>Tuition Revenue</v>
          </cell>
          <cell r="F18">
            <v>8086.2479115344986</v>
          </cell>
          <cell r="H18">
            <v>0</v>
          </cell>
          <cell r="I18">
            <v>791.22364645881817</v>
          </cell>
          <cell r="J18">
            <v>791.22364645881817</v>
          </cell>
          <cell r="K18">
            <v>791.22364645881817</v>
          </cell>
          <cell r="L18">
            <v>791.22364645881817</v>
          </cell>
          <cell r="M18">
            <v>791.22364645881817</v>
          </cell>
          <cell r="N18">
            <v>791.22364645881817</v>
          </cell>
          <cell r="O18">
            <v>791.22364645881817</v>
          </cell>
          <cell r="P18">
            <v>791.22364645881817</v>
          </cell>
          <cell r="Q18">
            <v>791.22364645881817</v>
          </cell>
          <cell r="R18">
            <v>791.22364645881817</v>
          </cell>
          <cell r="S18">
            <v>791.22364645881817</v>
          </cell>
          <cell r="U18">
            <v>8703.4601110470012</v>
          </cell>
          <cell r="W18">
            <v>0</v>
          </cell>
          <cell r="X18">
            <v>807.04811938799435</v>
          </cell>
          <cell r="Y18">
            <v>807.04811938799435</v>
          </cell>
          <cell r="Z18">
            <v>893.96099378362476</v>
          </cell>
          <cell r="AA18">
            <v>888.99454381816008</v>
          </cell>
          <cell r="AB18">
            <v>884.05568524139255</v>
          </cell>
          <cell r="AC18">
            <v>879.14426476782933</v>
          </cell>
          <cell r="AD18">
            <v>874.2601299635636</v>
          </cell>
          <cell r="AE18">
            <v>869.40312924154398</v>
          </cell>
          <cell r="AF18">
            <v>864.57311185686854</v>
          </cell>
          <cell r="AG18">
            <v>859.76992790210818</v>
          </cell>
          <cell r="AH18">
            <v>854.99342830265209</v>
          </cell>
          <cell r="AJ18">
            <v>9483.2514536537328</v>
          </cell>
          <cell r="AL18">
            <v>0</v>
          </cell>
          <cell r="AM18">
            <v>911.84021365929721</v>
          </cell>
          <cell r="AN18">
            <v>911.84021365929721</v>
          </cell>
          <cell r="AO18">
            <v>975.1624507189706</v>
          </cell>
          <cell r="AP18">
            <v>969.74488154830965</v>
          </cell>
          <cell r="AQ18">
            <v>964.35740998415247</v>
          </cell>
          <cell r="AR18">
            <v>958.99986881757388</v>
          </cell>
          <cell r="AS18">
            <v>953.67209176858751</v>
          </cell>
          <cell r="AT18">
            <v>948.37391348098413</v>
          </cell>
          <cell r="AU18">
            <v>943.10516951720092</v>
          </cell>
          <cell r="AV18">
            <v>937.86569635321655</v>
          </cell>
          <cell r="AW18">
            <v>932.65533137347632</v>
          </cell>
          <cell r="AY18">
            <v>10407.617240881065</v>
          </cell>
          <cell r="BA18">
            <v>0</v>
          </cell>
          <cell r="BB18">
            <v>994.66569973335004</v>
          </cell>
          <cell r="BC18">
            <v>994.66569973335004</v>
          </cell>
          <cell r="BD18">
            <v>1033.4189088138703</v>
          </cell>
          <cell r="BE18">
            <v>1027.6776926537932</v>
          </cell>
          <cell r="BF18">
            <v>1021.9683721390498</v>
          </cell>
          <cell r="BG18">
            <v>1016.2907700716108</v>
          </cell>
          <cell r="BH18">
            <v>1010.6447102378796</v>
          </cell>
          <cell r="BI18">
            <v>1005.0300174032249</v>
          </cell>
          <cell r="BJ18">
            <v>999.44651730654027</v>
          </cell>
          <cell r="BK18">
            <v>993.89403665483746</v>
          </cell>
          <cell r="BL18">
            <v>988.37240311786616</v>
          </cell>
          <cell r="BN18">
            <v>11086.074827865374</v>
          </cell>
          <cell r="BP18">
            <v>0</v>
          </cell>
          <cell r="BQ18">
            <v>1054.0872869901477</v>
          </cell>
          <cell r="BR18">
            <v>1054.0872869901477</v>
          </cell>
          <cell r="BS18">
            <v>1119.9677424270319</v>
          </cell>
          <cell r="BT18">
            <v>1113.7456994135484</v>
          </cell>
          <cell r="BU18">
            <v>1107.5582233056955</v>
          </cell>
          <cell r="BV18">
            <v>1101.4051220651083</v>
          </cell>
          <cell r="BW18">
            <v>1095.2862047203023</v>
          </cell>
          <cell r="BX18">
            <v>1089.201281360745</v>
          </cell>
          <cell r="BY18">
            <v>1083.1501631309629</v>
          </cell>
          <cell r="BZ18">
            <v>1077.13266222468</v>
          </cell>
          <cell r="CA18">
            <v>1071.1485918789872</v>
          </cell>
          <cell r="CC18">
            <v>11966.770264507357</v>
          </cell>
        </row>
        <row r="19">
          <cell r="B19" t="str">
            <v>Other Revenue</v>
          </cell>
          <cell r="F19">
            <v>1112.8452743005</v>
          </cell>
          <cell r="H19">
            <v>93.837732083333321</v>
          </cell>
          <cell r="I19">
            <v>93.837732083333321</v>
          </cell>
          <cell r="J19">
            <v>93.837732083333321</v>
          </cell>
          <cell r="K19">
            <v>93.837732083333321</v>
          </cell>
          <cell r="L19">
            <v>93.837732083333321</v>
          </cell>
          <cell r="M19">
            <v>93.837732083333321</v>
          </cell>
          <cell r="N19">
            <v>93.837732083333321</v>
          </cell>
          <cell r="O19">
            <v>93.837732083333321</v>
          </cell>
          <cell r="P19">
            <v>93.837732083333321</v>
          </cell>
          <cell r="Q19">
            <v>93.837732083333321</v>
          </cell>
          <cell r="R19">
            <v>93.837732083333321</v>
          </cell>
          <cell r="S19">
            <v>93.837732083333321</v>
          </cell>
          <cell r="U19">
            <v>1126.0527849999999</v>
          </cell>
          <cell r="W19">
            <v>93.837732083333321</v>
          </cell>
          <cell r="X19">
            <v>93.837732083333321</v>
          </cell>
          <cell r="Y19">
            <v>93.837732083333321</v>
          </cell>
          <cell r="Z19">
            <v>93.837732083333321</v>
          </cell>
          <cell r="AA19">
            <v>93.837732083333321</v>
          </cell>
          <cell r="AB19">
            <v>93.837732083333321</v>
          </cell>
          <cell r="AC19">
            <v>93.837732083333321</v>
          </cell>
          <cell r="AD19">
            <v>93.837732083333321</v>
          </cell>
          <cell r="AE19">
            <v>93.837732083333321</v>
          </cell>
          <cell r="AF19">
            <v>93.837732083333321</v>
          </cell>
          <cell r="AG19">
            <v>93.837732083333321</v>
          </cell>
          <cell r="AH19">
            <v>93.837732083333321</v>
          </cell>
          <cell r="AJ19">
            <v>1126.0527849999999</v>
          </cell>
          <cell r="AL19">
            <v>93.837732083333321</v>
          </cell>
          <cell r="AM19">
            <v>93.837732083333321</v>
          </cell>
          <cell r="AN19">
            <v>93.837732083333321</v>
          </cell>
          <cell r="AO19">
            <v>93.837732083333321</v>
          </cell>
          <cell r="AP19">
            <v>93.837732083333321</v>
          </cell>
          <cell r="AQ19">
            <v>93.837732083333321</v>
          </cell>
          <cell r="AR19">
            <v>93.837732083333321</v>
          </cell>
          <cell r="AS19">
            <v>93.837732083333321</v>
          </cell>
          <cell r="AT19">
            <v>93.837732083333321</v>
          </cell>
          <cell r="AU19">
            <v>93.837732083333321</v>
          </cell>
          <cell r="AV19">
            <v>93.837732083333321</v>
          </cell>
          <cell r="AW19">
            <v>93.837732083333321</v>
          </cell>
          <cell r="AY19">
            <v>1126.0527849999999</v>
          </cell>
          <cell r="BA19">
            <v>93.837732083333321</v>
          </cell>
          <cell r="BB19">
            <v>93.837732083333321</v>
          </cell>
          <cell r="BC19">
            <v>93.837732083333321</v>
          </cell>
          <cell r="BD19">
            <v>93.837732083333321</v>
          </cell>
          <cell r="BE19">
            <v>93.837732083333321</v>
          </cell>
          <cell r="BF19">
            <v>93.837732083333321</v>
          </cell>
          <cell r="BG19">
            <v>93.837732083333321</v>
          </cell>
          <cell r="BH19">
            <v>93.837732083333321</v>
          </cell>
          <cell r="BI19">
            <v>93.837732083333321</v>
          </cell>
          <cell r="BJ19">
            <v>93.837732083333321</v>
          </cell>
          <cell r="BK19">
            <v>93.837732083333321</v>
          </cell>
          <cell r="BL19">
            <v>93.837732083333321</v>
          </cell>
          <cell r="BN19">
            <v>1126.0527849999999</v>
          </cell>
          <cell r="BP19">
            <v>93.837732083333321</v>
          </cell>
          <cell r="BQ19">
            <v>93.837732083333321</v>
          </cell>
          <cell r="BR19">
            <v>93.837732083333321</v>
          </cell>
          <cell r="BS19">
            <v>93.837732083333321</v>
          </cell>
          <cell r="BT19">
            <v>93.837732083333321</v>
          </cell>
          <cell r="BU19">
            <v>93.837732083333321</v>
          </cell>
          <cell r="BV19">
            <v>93.837732083333321</v>
          </cell>
          <cell r="BW19">
            <v>93.837732083333321</v>
          </cell>
          <cell r="BX19">
            <v>93.837732083333321</v>
          </cell>
          <cell r="BY19">
            <v>93.837732083333321</v>
          </cell>
          <cell r="BZ19">
            <v>93.837732083333321</v>
          </cell>
          <cell r="CA19">
            <v>93.837732083333321</v>
          </cell>
          <cell r="CC19">
            <v>1126.0527849999999</v>
          </cell>
        </row>
        <row r="20">
          <cell r="B20" t="str">
            <v>Total Revenue</v>
          </cell>
          <cell r="F20">
            <v>9199.0931858349977</v>
          </cell>
          <cell r="H20">
            <v>93.837732083333321</v>
          </cell>
          <cell r="I20">
            <v>885.06137854215149</v>
          </cell>
          <cell r="J20">
            <v>885.06137854215149</v>
          </cell>
          <cell r="K20">
            <v>885.06137854215149</v>
          </cell>
          <cell r="L20">
            <v>885.06137854215149</v>
          </cell>
          <cell r="M20">
            <v>885.06137854215149</v>
          </cell>
          <cell r="N20">
            <v>885.06137854215149</v>
          </cell>
          <cell r="O20">
            <v>885.06137854215149</v>
          </cell>
          <cell r="P20">
            <v>885.06137854215149</v>
          </cell>
          <cell r="Q20">
            <v>885.06137854215149</v>
          </cell>
          <cell r="R20">
            <v>885.06137854215149</v>
          </cell>
          <cell r="S20">
            <v>885.06137854215149</v>
          </cell>
          <cell r="U20">
            <v>9829.512896047001</v>
          </cell>
          <cell r="W20">
            <v>93.837732083333321</v>
          </cell>
          <cell r="X20">
            <v>900.88585147132767</v>
          </cell>
          <cell r="Y20">
            <v>900.88585147132767</v>
          </cell>
          <cell r="Z20">
            <v>987.79872586695808</v>
          </cell>
          <cell r="AA20">
            <v>982.8322759014934</v>
          </cell>
          <cell r="AB20">
            <v>977.89341732472587</v>
          </cell>
          <cell r="AC20">
            <v>972.98199685116265</v>
          </cell>
          <cell r="AD20">
            <v>968.09786204689692</v>
          </cell>
          <cell r="AE20">
            <v>963.2408613248773</v>
          </cell>
          <cell r="AF20">
            <v>958.41084394020186</v>
          </cell>
          <cell r="AG20">
            <v>953.6076599854415</v>
          </cell>
          <cell r="AH20">
            <v>948.83116038598541</v>
          </cell>
          <cell r="AJ20">
            <v>10609.304238653733</v>
          </cell>
          <cell r="AL20">
            <v>93.837732083333321</v>
          </cell>
          <cell r="AM20">
            <v>1005.6779457426305</v>
          </cell>
          <cell r="AN20">
            <v>1005.6779457426305</v>
          </cell>
          <cell r="AO20">
            <v>1069.0001828023039</v>
          </cell>
          <cell r="AP20">
            <v>1063.582613631643</v>
          </cell>
          <cell r="AQ20">
            <v>1058.1951420674859</v>
          </cell>
          <cell r="AR20">
            <v>1052.8376009009071</v>
          </cell>
          <cell r="AS20">
            <v>1047.5098238519208</v>
          </cell>
          <cell r="AT20">
            <v>1042.2116455643175</v>
          </cell>
          <cell r="AU20">
            <v>1036.9429016005342</v>
          </cell>
          <cell r="AV20">
            <v>1031.70342843655</v>
          </cell>
          <cell r="AW20">
            <v>1026.4930634568095</v>
          </cell>
          <cell r="AY20">
            <v>11533.670025881065</v>
          </cell>
          <cell r="BA20">
            <v>93.837732083333321</v>
          </cell>
          <cell r="BB20">
            <v>1088.5034318166834</v>
          </cell>
          <cell r="BC20">
            <v>1088.5034318166834</v>
          </cell>
          <cell r="BD20">
            <v>1127.2566408972036</v>
          </cell>
          <cell r="BE20">
            <v>1121.5154247371265</v>
          </cell>
          <cell r="BF20">
            <v>1115.8061042223831</v>
          </cell>
          <cell r="BG20">
            <v>1110.1285021549443</v>
          </cell>
          <cell r="BH20">
            <v>1104.4824423212131</v>
          </cell>
          <cell r="BI20">
            <v>1098.8677494865583</v>
          </cell>
          <cell r="BJ20">
            <v>1093.2842493898736</v>
          </cell>
          <cell r="BK20">
            <v>1087.7317687381708</v>
          </cell>
          <cell r="BL20">
            <v>1082.2101352011996</v>
          </cell>
          <cell r="BN20">
            <v>12212.127612865374</v>
          </cell>
          <cell r="BP20">
            <v>93.837732083333321</v>
          </cell>
          <cell r="BQ20">
            <v>1147.9250190734811</v>
          </cell>
          <cell r="BR20">
            <v>1147.9250190734811</v>
          </cell>
          <cell r="BS20">
            <v>1213.8054745103652</v>
          </cell>
          <cell r="BT20">
            <v>1207.5834314968818</v>
          </cell>
          <cell r="BU20">
            <v>1201.3959553890288</v>
          </cell>
          <cell r="BV20">
            <v>1195.2428541484417</v>
          </cell>
          <cell r="BW20">
            <v>1189.1239368036356</v>
          </cell>
          <cell r="BX20">
            <v>1183.0390134440784</v>
          </cell>
          <cell r="BY20">
            <v>1176.9878952142963</v>
          </cell>
          <cell r="BZ20">
            <v>1170.9703943080133</v>
          </cell>
          <cell r="CA20">
            <v>1164.9863239623205</v>
          </cell>
          <cell r="CC20">
            <v>13092.823049507357</v>
          </cell>
        </row>
        <row r="21">
          <cell r="B21" t="str">
            <v>% Revenue Distribution</v>
          </cell>
          <cell r="H21">
            <v>9.5465292202903309E-3</v>
          </cell>
          <cell r="I21">
            <v>9.0041224616337234E-2</v>
          </cell>
          <cell r="J21">
            <v>9.0041224616337234E-2</v>
          </cell>
          <cell r="K21">
            <v>9.0041224616337234E-2</v>
          </cell>
          <cell r="L21">
            <v>9.0041224616337234E-2</v>
          </cell>
          <cell r="M21">
            <v>9.0041224616337234E-2</v>
          </cell>
          <cell r="N21">
            <v>9.0041224616337234E-2</v>
          </cell>
          <cell r="O21">
            <v>9.0041224616337234E-2</v>
          </cell>
          <cell r="P21">
            <v>9.0041224616337234E-2</v>
          </cell>
          <cell r="Q21">
            <v>9.0041224616337234E-2</v>
          </cell>
          <cell r="R21">
            <v>9.0041224616337234E-2</v>
          </cell>
          <cell r="S21">
            <v>9.0041224616337234E-2</v>
          </cell>
          <cell r="W21">
            <v>8.844852590940578E-3</v>
          </cell>
          <cell r="X21">
            <v>8.4914696685674987E-2</v>
          </cell>
          <cell r="Y21">
            <v>8.4914696685674987E-2</v>
          </cell>
          <cell r="Z21">
            <v>9.310683374203102E-2</v>
          </cell>
          <cell r="AA21">
            <v>9.2638711624524958E-2</v>
          </cell>
          <cell r="AB21">
            <v>9.2173190185449491E-2</v>
          </cell>
          <cell r="AC21">
            <v>9.1710254976591105E-2</v>
          </cell>
          <cell r="AD21">
            <v>9.124989163000416E-2</v>
          </cell>
          <cell r="AE21">
            <v>9.079208585756493E-2</v>
          </cell>
          <cell r="AF21">
            <v>9.0336823450528111E-2</v>
          </cell>
          <cell r="AG21">
            <v>8.9884090279085962E-2</v>
          </cell>
          <cell r="AH21">
            <v>8.9433872291929603E-2</v>
          </cell>
          <cell r="AL21">
            <v>8.135982031111124E-3</v>
          </cell>
          <cell r="AM21">
            <v>8.7194964264274255E-2</v>
          </cell>
          <cell r="AN21">
            <v>8.7194964264274255E-2</v>
          </cell>
          <cell r="AO21">
            <v>9.268517136379946E-2</v>
          </cell>
          <cell r="AP21">
            <v>9.2215453645284523E-2</v>
          </cell>
          <cell r="AQ21">
            <v>9.1748345469650244E-2</v>
          </cell>
          <cell r="AR21">
            <v>9.1283832339436127E-2</v>
          </cell>
          <cell r="AS21">
            <v>9.0821899837723236E-2</v>
          </cell>
          <cell r="AT21">
            <v>9.0362533627686495E-2</v>
          </cell>
          <cell r="AU21">
            <v>8.9905719452149965E-2</v>
          </cell>
          <cell r="AV21">
            <v>8.9451443133144209E-2</v>
          </cell>
          <cell r="AW21">
            <v>8.8999690571466214E-2</v>
          </cell>
          <cell r="BA21">
            <v>7.6839789967864452E-3</v>
          </cell>
          <cell r="BB21">
            <v>8.9132988642368446E-2</v>
          </cell>
          <cell r="BC21">
            <v>8.9132988642368446E-2</v>
          </cell>
          <cell r="BD21">
            <v>9.2306326680508005E-2</v>
          </cell>
          <cell r="BE21">
            <v>9.1836202526709557E-2</v>
          </cell>
          <cell r="BF21">
            <v>9.1368690173765518E-2</v>
          </cell>
          <cell r="BG21">
            <v>9.090377511167122E-2</v>
          </cell>
          <cell r="BH21">
            <v>9.0441442911032968E-2</v>
          </cell>
          <cell r="BI21">
            <v>8.99816792226205E-2</v>
          </cell>
          <cell r="BJ21">
            <v>8.9524469776921412E-2</v>
          </cell>
          <cell r="BK21">
            <v>8.9069800383698453E-2</v>
          </cell>
          <cell r="BL21">
            <v>8.8617656931548952E-2</v>
          </cell>
          <cell r="BP21">
            <v>7.1671122208333939E-3</v>
          </cell>
          <cell r="BQ21">
            <v>8.7675898065136842E-2</v>
          </cell>
          <cell r="BR21">
            <v>8.7675898065136842E-2</v>
          </cell>
          <cell r="BS21">
            <v>9.2707697180405793E-2</v>
          </cell>
          <cell r="BT21">
            <v>9.2232471708408176E-2</v>
          </cell>
          <cell r="BU21">
            <v>9.1759886377921665E-2</v>
          </cell>
          <cell r="BV21">
            <v>9.1289926521493397E-2</v>
          </cell>
          <cell r="BW21">
            <v>9.0822577553156397E-2</v>
          </cell>
          <cell r="BX21">
            <v>9.0357824967976827E-2</v>
          </cell>
          <cell r="BY21">
            <v>8.9895654341603792E-2</v>
          </cell>
          <cell r="BZ21">
            <v>8.9436051329821756E-2</v>
          </cell>
          <cell r="CA21">
            <v>8.8979001668105143E-2</v>
          </cell>
        </row>
        <row r="22">
          <cell r="D22" t="str">
            <v>FY17</v>
          </cell>
        </row>
        <row r="23">
          <cell r="B23" t="str">
            <v>Cost of Revenue</v>
          </cell>
          <cell r="D23" t="str">
            <v>% Revenue</v>
          </cell>
        </row>
        <row r="24">
          <cell r="B24" t="str">
            <v>Instructional Expenses</v>
          </cell>
          <cell r="D24">
            <v>0.45080752199731533</v>
          </cell>
          <cell r="F24">
            <v>4164.5207061220426</v>
          </cell>
          <cell r="H24">
            <v>369.26819592563356</v>
          </cell>
          <cell r="I24">
            <v>369.26819592563356</v>
          </cell>
          <cell r="J24">
            <v>369.26819592563356</v>
          </cell>
          <cell r="K24">
            <v>369.26819592563356</v>
          </cell>
          <cell r="L24">
            <v>369.26819592563356</v>
          </cell>
          <cell r="M24">
            <v>369.26819592563356</v>
          </cell>
          <cell r="N24">
            <v>369.26819592563356</v>
          </cell>
          <cell r="O24">
            <v>369.26819592563356</v>
          </cell>
          <cell r="P24">
            <v>369.26819592563356</v>
          </cell>
          <cell r="Q24">
            <v>369.26819592563356</v>
          </cell>
          <cell r="R24">
            <v>369.26819592563356</v>
          </cell>
          <cell r="S24">
            <v>369.26819592563356</v>
          </cell>
          <cell r="U24">
            <v>4431.2183511076028</v>
          </cell>
          <cell r="W24">
            <v>398.56284616192528</v>
          </cell>
          <cell r="X24">
            <v>398.56284616192528</v>
          </cell>
          <cell r="Y24">
            <v>398.56284616192528</v>
          </cell>
          <cell r="Z24">
            <v>398.56284616192528</v>
          </cell>
          <cell r="AA24">
            <v>398.56284616192528</v>
          </cell>
          <cell r="AB24">
            <v>398.56284616192528</v>
          </cell>
          <cell r="AC24">
            <v>398.56284616192528</v>
          </cell>
          <cell r="AD24">
            <v>398.56284616192528</v>
          </cell>
          <cell r="AE24">
            <v>398.56284616192528</v>
          </cell>
          <cell r="AF24">
            <v>398.56284616192528</v>
          </cell>
          <cell r="AG24">
            <v>398.56284616192528</v>
          </cell>
          <cell r="AH24">
            <v>398.56284616192528</v>
          </cell>
          <cell r="AJ24">
            <v>4782.7541539431031</v>
          </cell>
          <cell r="AL24">
            <v>433.28876699184622</v>
          </cell>
          <cell r="AM24">
            <v>433.28876699184622</v>
          </cell>
          <cell r="AN24">
            <v>433.28876699184622</v>
          </cell>
          <cell r="AO24">
            <v>433.28876699184622</v>
          </cell>
          <cell r="AP24">
            <v>433.28876699184622</v>
          </cell>
          <cell r="AQ24">
            <v>433.28876699184622</v>
          </cell>
          <cell r="AR24">
            <v>433.28876699184622</v>
          </cell>
          <cell r="AS24">
            <v>433.28876699184622</v>
          </cell>
          <cell r="AT24">
            <v>433.28876699184622</v>
          </cell>
          <cell r="AU24">
            <v>433.28876699184622</v>
          </cell>
          <cell r="AV24">
            <v>433.28876699184622</v>
          </cell>
          <cell r="AW24">
            <v>433.28876699184622</v>
          </cell>
          <cell r="AY24">
            <v>5199.4652039021548</v>
          </cell>
          <cell r="BA24">
            <v>458.77658228923571</v>
          </cell>
          <cell r="BB24">
            <v>458.77658228923571</v>
          </cell>
          <cell r="BC24">
            <v>458.77658228923571</v>
          </cell>
          <cell r="BD24">
            <v>458.77658228923571</v>
          </cell>
          <cell r="BE24">
            <v>458.77658228923571</v>
          </cell>
          <cell r="BF24">
            <v>458.77658228923571</v>
          </cell>
          <cell r="BG24">
            <v>458.77658228923571</v>
          </cell>
          <cell r="BH24">
            <v>458.77658228923571</v>
          </cell>
          <cell r="BI24">
            <v>458.77658228923571</v>
          </cell>
          <cell r="BJ24">
            <v>458.77658228923571</v>
          </cell>
          <cell r="BK24">
            <v>458.77658228923571</v>
          </cell>
          <cell r="BL24">
            <v>458.77658228923571</v>
          </cell>
          <cell r="BN24">
            <v>5505.3189874708287</v>
          </cell>
          <cell r="BP24">
            <v>491.86192624147878</v>
          </cell>
          <cell r="BQ24">
            <v>491.86192624147878</v>
          </cell>
          <cell r="BR24">
            <v>491.86192624147878</v>
          </cell>
          <cell r="BS24">
            <v>491.86192624147878</v>
          </cell>
          <cell r="BT24">
            <v>491.86192624147878</v>
          </cell>
          <cell r="BU24">
            <v>491.86192624147878</v>
          </cell>
          <cell r="BV24">
            <v>491.86192624147878</v>
          </cell>
          <cell r="BW24">
            <v>491.86192624147878</v>
          </cell>
          <cell r="BX24">
            <v>491.86192624147878</v>
          </cell>
          <cell r="BY24">
            <v>491.86192624147878</v>
          </cell>
          <cell r="BZ24">
            <v>491.86192624147878</v>
          </cell>
          <cell r="CA24">
            <v>491.86192624147878</v>
          </cell>
          <cell r="CC24">
            <v>5902.3431148977452</v>
          </cell>
        </row>
        <row r="25">
          <cell r="B25" t="str">
            <v>Other Cost of Revenue</v>
          </cell>
          <cell r="F25">
            <v>619.88812869000003</v>
          </cell>
          <cell r="H25">
            <v>75.859545144933335</v>
          </cell>
          <cell r="I25">
            <v>75.859545144933335</v>
          </cell>
          <cell r="J25">
            <v>75.859545144933335</v>
          </cell>
          <cell r="K25">
            <v>75.859545144933335</v>
          </cell>
          <cell r="L25">
            <v>75.859545144933335</v>
          </cell>
          <cell r="M25">
            <v>75.859545144933335</v>
          </cell>
          <cell r="N25">
            <v>75.859545144933335</v>
          </cell>
          <cell r="O25">
            <v>75.859545144933335</v>
          </cell>
          <cell r="P25">
            <v>75.859545144933335</v>
          </cell>
          <cell r="Q25">
            <v>75.859545144933335</v>
          </cell>
          <cell r="R25">
            <v>75.859545144933335</v>
          </cell>
          <cell r="S25">
            <v>75.859545144933335</v>
          </cell>
          <cell r="U25">
            <v>910.31454173919997</v>
          </cell>
          <cell r="W25">
            <v>77.376736047831997</v>
          </cell>
          <cell r="X25">
            <v>77.376736047831997</v>
          </cell>
          <cell r="Y25">
            <v>77.376736047831997</v>
          </cell>
          <cell r="Z25">
            <v>77.376736047831997</v>
          </cell>
          <cell r="AA25">
            <v>77.376736047831997</v>
          </cell>
          <cell r="AB25">
            <v>77.376736047831997</v>
          </cell>
          <cell r="AC25">
            <v>77.376736047831997</v>
          </cell>
          <cell r="AD25">
            <v>77.376736047831997</v>
          </cell>
          <cell r="AE25">
            <v>77.376736047831997</v>
          </cell>
          <cell r="AF25">
            <v>77.376736047831997</v>
          </cell>
          <cell r="AG25">
            <v>77.376736047831997</v>
          </cell>
          <cell r="AH25">
            <v>77.376736047831997</v>
          </cell>
          <cell r="AJ25">
            <v>928.52083257398374</v>
          </cell>
          <cell r="AL25">
            <v>78.924270768788645</v>
          </cell>
          <cell r="AM25">
            <v>78.924270768788645</v>
          </cell>
          <cell r="AN25">
            <v>78.924270768788645</v>
          </cell>
          <cell r="AO25">
            <v>78.924270768788645</v>
          </cell>
          <cell r="AP25">
            <v>78.924270768788645</v>
          </cell>
          <cell r="AQ25">
            <v>78.924270768788645</v>
          </cell>
          <cell r="AR25">
            <v>78.924270768788645</v>
          </cell>
          <cell r="AS25">
            <v>78.924270768788645</v>
          </cell>
          <cell r="AT25">
            <v>78.924270768788645</v>
          </cell>
          <cell r="AU25">
            <v>78.924270768788645</v>
          </cell>
          <cell r="AV25">
            <v>78.924270768788645</v>
          </cell>
          <cell r="AW25">
            <v>78.924270768788645</v>
          </cell>
          <cell r="AY25">
            <v>947.09124922546391</v>
          </cell>
          <cell r="BA25">
            <v>80.502756184164426</v>
          </cell>
          <cell r="BB25">
            <v>80.502756184164426</v>
          </cell>
          <cell r="BC25">
            <v>80.502756184164426</v>
          </cell>
          <cell r="BD25">
            <v>80.502756184164426</v>
          </cell>
          <cell r="BE25">
            <v>80.502756184164426</v>
          </cell>
          <cell r="BF25">
            <v>80.502756184164426</v>
          </cell>
          <cell r="BG25">
            <v>80.502756184164426</v>
          </cell>
          <cell r="BH25">
            <v>80.502756184164426</v>
          </cell>
          <cell r="BI25">
            <v>80.502756184164426</v>
          </cell>
          <cell r="BJ25">
            <v>80.502756184164426</v>
          </cell>
          <cell r="BK25">
            <v>80.502756184164426</v>
          </cell>
          <cell r="BL25">
            <v>80.502756184164426</v>
          </cell>
          <cell r="BN25">
            <v>966.03307420997328</v>
          </cell>
          <cell r="BP25">
            <v>82.112811307847721</v>
          </cell>
          <cell r="BQ25">
            <v>82.112811307847721</v>
          </cell>
          <cell r="BR25">
            <v>82.112811307847721</v>
          </cell>
          <cell r="BS25">
            <v>82.112811307847721</v>
          </cell>
          <cell r="BT25">
            <v>82.112811307847721</v>
          </cell>
          <cell r="BU25">
            <v>82.112811307847721</v>
          </cell>
          <cell r="BV25">
            <v>82.112811307847721</v>
          </cell>
          <cell r="BW25">
            <v>82.112811307847721</v>
          </cell>
          <cell r="BX25">
            <v>82.112811307847721</v>
          </cell>
          <cell r="BY25">
            <v>82.112811307847721</v>
          </cell>
          <cell r="BZ25">
            <v>82.112811307847721</v>
          </cell>
          <cell r="CA25">
            <v>82.112811307847721</v>
          </cell>
          <cell r="CC25">
            <v>985.35373569417288</v>
          </cell>
        </row>
        <row r="26">
          <cell r="B26" t="str">
            <v>Total Cost of Revenue</v>
          </cell>
          <cell r="F26">
            <v>4784.4088348120422</v>
          </cell>
          <cell r="H26">
            <v>445.12774107056691</v>
          </cell>
          <cell r="I26">
            <v>445.12774107056691</v>
          </cell>
          <cell r="J26">
            <v>445.12774107056691</v>
          </cell>
          <cell r="K26">
            <v>445.12774107056691</v>
          </cell>
          <cell r="L26">
            <v>445.12774107056691</v>
          </cell>
          <cell r="M26">
            <v>445.12774107056691</v>
          </cell>
          <cell r="N26">
            <v>445.12774107056691</v>
          </cell>
          <cell r="O26">
            <v>445.12774107056691</v>
          </cell>
          <cell r="P26">
            <v>445.12774107056691</v>
          </cell>
          <cell r="Q26">
            <v>445.12774107056691</v>
          </cell>
          <cell r="R26">
            <v>445.12774107056691</v>
          </cell>
          <cell r="S26">
            <v>445.12774107056691</v>
          </cell>
          <cell r="U26">
            <v>5341.5328928468025</v>
          </cell>
          <cell r="W26">
            <v>475.9395822097573</v>
          </cell>
          <cell r="X26">
            <v>475.9395822097573</v>
          </cell>
          <cell r="Y26">
            <v>475.9395822097573</v>
          </cell>
          <cell r="Z26">
            <v>475.9395822097573</v>
          </cell>
          <cell r="AA26">
            <v>475.9395822097573</v>
          </cell>
          <cell r="AB26">
            <v>475.9395822097573</v>
          </cell>
          <cell r="AC26">
            <v>475.9395822097573</v>
          </cell>
          <cell r="AD26">
            <v>475.9395822097573</v>
          </cell>
          <cell r="AE26">
            <v>475.9395822097573</v>
          </cell>
          <cell r="AF26">
            <v>475.9395822097573</v>
          </cell>
          <cell r="AG26">
            <v>475.9395822097573</v>
          </cell>
          <cell r="AH26">
            <v>475.9395822097573</v>
          </cell>
          <cell r="AJ26">
            <v>5711.2749865170872</v>
          </cell>
          <cell r="AL26">
            <v>512.21303776063485</v>
          </cell>
          <cell r="AM26">
            <v>512.21303776063485</v>
          </cell>
          <cell r="AN26">
            <v>512.21303776063485</v>
          </cell>
          <cell r="AO26">
            <v>512.21303776063485</v>
          </cell>
          <cell r="AP26">
            <v>512.21303776063485</v>
          </cell>
          <cell r="AQ26">
            <v>512.21303776063485</v>
          </cell>
          <cell r="AR26">
            <v>512.21303776063485</v>
          </cell>
          <cell r="AS26">
            <v>512.21303776063485</v>
          </cell>
          <cell r="AT26">
            <v>512.21303776063485</v>
          </cell>
          <cell r="AU26">
            <v>512.21303776063485</v>
          </cell>
          <cell r="AV26">
            <v>512.21303776063485</v>
          </cell>
          <cell r="AW26">
            <v>512.21303776063485</v>
          </cell>
          <cell r="AY26">
            <v>6146.5564531276186</v>
          </cell>
          <cell r="BA26">
            <v>539.27933847340012</v>
          </cell>
          <cell r="BB26">
            <v>539.27933847340012</v>
          </cell>
          <cell r="BC26">
            <v>539.27933847340012</v>
          </cell>
          <cell r="BD26">
            <v>539.27933847340012</v>
          </cell>
          <cell r="BE26">
            <v>539.27933847340012</v>
          </cell>
          <cell r="BF26">
            <v>539.27933847340012</v>
          </cell>
          <cell r="BG26">
            <v>539.27933847340012</v>
          </cell>
          <cell r="BH26">
            <v>539.27933847340012</v>
          </cell>
          <cell r="BI26">
            <v>539.27933847340012</v>
          </cell>
          <cell r="BJ26">
            <v>539.27933847340012</v>
          </cell>
          <cell r="BK26">
            <v>539.27933847340012</v>
          </cell>
          <cell r="BL26">
            <v>539.27933847340012</v>
          </cell>
          <cell r="BN26">
            <v>6471.3520616808019</v>
          </cell>
          <cell r="BP26">
            <v>573.97473754932651</v>
          </cell>
          <cell r="BQ26">
            <v>573.97473754932651</v>
          </cell>
          <cell r="BR26">
            <v>573.97473754932651</v>
          </cell>
          <cell r="BS26">
            <v>573.97473754932651</v>
          </cell>
          <cell r="BT26">
            <v>573.97473754932651</v>
          </cell>
          <cell r="BU26">
            <v>573.97473754932651</v>
          </cell>
          <cell r="BV26">
            <v>573.97473754932651</v>
          </cell>
          <cell r="BW26">
            <v>573.97473754932651</v>
          </cell>
          <cell r="BX26">
            <v>573.97473754932651</v>
          </cell>
          <cell r="BY26">
            <v>573.97473754932651</v>
          </cell>
          <cell r="BZ26">
            <v>573.97473754932651</v>
          </cell>
          <cell r="CA26">
            <v>573.97473754932651</v>
          </cell>
          <cell r="CC26">
            <v>6887.6968505919176</v>
          </cell>
        </row>
        <row r="28">
          <cell r="B28" t="str">
            <v>Gross Profit</v>
          </cell>
          <cell r="F28">
            <v>4414.6843510229555</v>
          </cell>
          <cell r="H28">
            <v>-351.29000898723359</v>
          </cell>
          <cell r="I28">
            <v>439.93363747158457</v>
          </cell>
          <cell r="J28">
            <v>439.93363747158457</v>
          </cell>
          <cell r="K28">
            <v>439.93363747158457</v>
          </cell>
          <cell r="L28">
            <v>439.93363747158457</v>
          </cell>
          <cell r="M28">
            <v>439.93363747158457</v>
          </cell>
          <cell r="N28">
            <v>439.93363747158457</v>
          </cell>
          <cell r="O28">
            <v>439.93363747158457</v>
          </cell>
          <cell r="P28">
            <v>439.93363747158457</v>
          </cell>
          <cell r="Q28">
            <v>439.93363747158457</v>
          </cell>
          <cell r="R28">
            <v>439.93363747158457</v>
          </cell>
          <cell r="S28">
            <v>439.93363747158457</v>
          </cell>
          <cell r="U28">
            <v>4487.9800032001986</v>
          </cell>
          <cell r="W28">
            <v>-382.10185012642398</v>
          </cell>
          <cell r="X28">
            <v>424.94626926157036</v>
          </cell>
          <cell r="Y28">
            <v>424.94626926157036</v>
          </cell>
          <cell r="Z28">
            <v>511.85914365720078</v>
          </cell>
          <cell r="AA28">
            <v>506.8926936917361</v>
          </cell>
          <cell r="AB28">
            <v>501.95383511496857</v>
          </cell>
          <cell r="AC28">
            <v>497.04241464140534</v>
          </cell>
          <cell r="AD28">
            <v>492.15827983713962</v>
          </cell>
          <cell r="AE28">
            <v>487.30127911512</v>
          </cell>
          <cell r="AF28">
            <v>482.47126173044455</v>
          </cell>
          <cell r="AG28">
            <v>477.6680777756842</v>
          </cell>
          <cell r="AH28">
            <v>472.89157817622811</v>
          </cell>
          <cell r="AJ28">
            <v>4898.0292521366455</v>
          </cell>
          <cell r="AL28">
            <v>-418.37530567730153</v>
          </cell>
          <cell r="AM28">
            <v>493.46490798199568</v>
          </cell>
          <cell r="AN28">
            <v>493.46490798199568</v>
          </cell>
          <cell r="AO28">
            <v>556.78714504166908</v>
          </cell>
          <cell r="AP28">
            <v>551.36957587100812</v>
          </cell>
          <cell r="AQ28">
            <v>545.98210430685106</v>
          </cell>
          <cell r="AR28">
            <v>540.62456314027224</v>
          </cell>
          <cell r="AS28">
            <v>535.29678609128598</v>
          </cell>
          <cell r="AT28">
            <v>529.9986078036826</v>
          </cell>
          <cell r="AU28">
            <v>524.72986383989939</v>
          </cell>
          <cell r="AV28">
            <v>519.49039067591514</v>
          </cell>
          <cell r="AW28">
            <v>514.28002569617468</v>
          </cell>
          <cell r="AY28">
            <v>5387.1135727534465</v>
          </cell>
          <cell r="BA28">
            <v>-445.4416063900668</v>
          </cell>
          <cell r="BB28">
            <v>549.22409334328324</v>
          </cell>
          <cell r="BC28">
            <v>549.22409334328324</v>
          </cell>
          <cell r="BD28">
            <v>587.97730242380351</v>
          </cell>
          <cell r="BE28">
            <v>582.23608626372641</v>
          </cell>
          <cell r="BF28">
            <v>576.52676574898294</v>
          </cell>
          <cell r="BG28">
            <v>570.84916368154416</v>
          </cell>
          <cell r="BH28">
            <v>565.20310384781294</v>
          </cell>
          <cell r="BI28">
            <v>559.58841101315818</v>
          </cell>
          <cell r="BJ28">
            <v>554.00491091647348</v>
          </cell>
          <cell r="BK28">
            <v>548.45243026477067</v>
          </cell>
          <cell r="BL28">
            <v>542.93079672779947</v>
          </cell>
          <cell r="BN28">
            <v>5740.7755511845717</v>
          </cell>
          <cell r="BP28">
            <v>-480.13700546599318</v>
          </cell>
          <cell r="BQ28">
            <v>573.95028152415455</v>
          </cell>
          <cell r="BR28">
            <v>573.95028152415455</v>
          </cell>
          <cell r="BS28">
            <v>639.83073696103872</v>
          </cell>
          <cell r="BT28">
            <v>633.60869394755525</v>
          </cell>
          <cell r="BU28">
            <v>627.42121783970231</v>
          </cell>
          <cell r="BV28">
            <v>621.26811659911516</v>
          </cell>
          <cell r="BW28">
            <v>615.14919925430911</v>
          </cell>
          <cell r="BX28">
            <v>609.06427589475186</v>
          </cell>
          <cell r="BY28">
            <v>603.01315766496975</v>
          </cell>
          <cell r="BZ28">
            <v>596.99565675868678</v>
          </cell>
          <cell r="CA28">
            <v>591.01158641299401</v>
          </cell>
          <cell r="CC28">
            <v>6205.1261989154391</v>
          </cell>
        </row>
        <row r="29">
          <cell r="D29" t="str">
            <v>FY17</v>
          </cell>
        </row>
        <row r="30">
          <cell r="D30" t="str">
            <v>% Revenue</v>
          </cell>
        </row>
        <row r="31">
          <cell r="B31" t="str">
            <v>Marketing</v>
          </cell>
          <cell r="D31">
            <v>1.0326206306908611E-2</v>
          </cell>
          <cell r="F31">
            <v>77.629785262499993</v>
          </cell>
          <cell r="H31">
            <v>8.4584648384166723</v>
          </cell>
          <cell r="I31">
            <v>8.4584648384166723</v>
          </cell>
          <cell r="J31">
            <v>8.4584648384166723</v>
          </cell>
          <cell r="K31">
            <v>8.4584648384166723</v>
          </cell>
          <cell r="L31">
            <v>8.4584648384166723</v>
          </cell>
          <cell r="M31">
            <v>8.4584648384166723</v>
          </cell>
          <cell r="N31">
            <v>8.4584648384166723</v>
          </cell>
          <cell r="O31">
            <v>8.4584648384166723</v>
          </cell>
          <cell r="P31">
            <v>8.4584648384166723</v>
          </cell>
          <cell r="Q31">
            <v>8.4584648384166723</v>
          </cell>
          <cell r="R31">
            <v>8.4584648384166723</v>
          </cell>
          <cell r="S31">
            <v>8.4584648384166723</v>
          </cell>
          <cell r="U31">
            <v>101.50157806100006</v>
          </cell>
          <cell r="W31">
            <v>9.1294886950915366</v>
          </cell>
          <cell r="X31">
            <v>9.1294886950915366</v>
          </cell>
          <cell r="Y31">
            <v>9.1294886950915366</v>
          </cell>
          <cell r="Z31">
            <v>9.1294886950915366</v>
          </cell>
          <cell r="AA31">
            <v>9.1294886950915366</v>
          </cell>
          <cell r="AB31">
            <v>9.1294886950915366</v>
          </cell>
          <cell r="AC31">
            <v>9.1294886950915366</v>
          </cell>
          <cell r="AD31">
            <v>9.1294886950915366</v>
          </cell>
          <cell r="AE31">
            <v>9.1294886950915366</v>
          </cell>
          <cell r="AF31">
            <v>9.1294886950915366</v>
          </cell>
          <cell r="AG31">
            <v>9.1294886950915366</v>
          </cell>
          <cell r="AH31">
            <v>9.1294886950915366</v>
          </cell>
          <cell r="AJ31">
            <v>109.55386434109843</v>
          </cell>
          <cell r="AL31">
            <v>9.9249213469213213</v>
          </cell>
          <cell r="AM31">
            <v>9.9249213469213213</v>
          </cell>
          <cell r="AN31">
            <v>9.9249213469213213</v>
          </cell>
          <cell r="AO31">
            <v>9.9249213469213213</v>
          </cell>
          <cell r="AP31">
            <v>9.9249213469213213</v>
          </cell>
          <cell r="AQ31">
            <v>9.9249213469213213</v>
          </cell>
          <cell r="AR31">
            <v>9.9249213469213213</v>
          </cell>
          <cell r="AS31">
            <v>9.9249213469213213</v>
          </cell>
          <cell r="AT31">
            <v>9.9249213469213213</v>
          </cell>
          <cell r="AU31">
            <v>9.9249213469213213</v>
          </cell>
          <cell r="AV31">
            <v>9.9249213469213213</v>
          </cell>
          <cell r="AW31">
            <v>9.9249213469213213</v>
          </cell>
          <cell r="AY31">
            <v>119.09905616305585</v>
          </cell>
          <cell r="BA31">
            <v>10.508745764728602</v>
          </cell>
          <cell r="BB31">
            <v>10.508745764728602</v>
          </cell>
          <cell r="BC31">
            <v>10.508745764728602</v>
          </cell>
          <cell r="BD31">
            <v>10.508745764728602</v>
          </cell>
          <cell r="BE31">
            <v>10.508745764728602</v>
          </cell>
          <cell r="BF31">
            <v>10.508745764728602</v>
          </cell>
          <cell r="BG31">
            <v>10.508745764728602</v>
          </cell>
          <cell r="BH31">
            <v>10.508745764728602</v>
          </cell>
          <cell r="BI31">
            <v>10.508745764728602</v>
          </cell>
          <cell r="BJ31">
            <v>10.508745764728602</v>
          </cell>
          <cell r="BK31">
            <v>10.508745764728602</v>
          </cell>
          <cell r="BL31">
            <v>10.508745764728602</v>
          </cell>
          <cell r="BN31">
            <v>126.10494917674322</v>
          </cell>
          <cell r="BP31">
            <v>11.266599329088441</v>
          </cell>
          <cell r="BQ31">
            <v>11.266599329088441</v>
          </cell>
          <cell r="BR31">
            <v>11.266599329088441</v>
          </cell>
          <cell r="BS31">
            <v>11.266599329088441</v>
          </cell>
          <cell r="BT31">
            <v>11.266599329088441</v>
          </cell>
          <cell r="BU31">
            <v>11.266599329088441</v>
          </cell>
          <cell r="BV31">
            <v>11.266599329088441</v>
          </cell>
          <cell r="BW31">
            <v>11.266599329088441</v>
          </cell>
          <cell r="BX31">
            <v>11.266599329088441</v>
          </cell>
          <cell r="BY31">
            <v>11.266599329088441</v>
          </cell>
          <cell r="BZ31">
            <v>11.266599329088441</v>
          </cell>
          <cell r="CA31">
            <v>11.266599329088441</v>
          </cell>
          <cell r="CC31">
            <v>135.19919194906129</v>
          </cell>
        </row>
        <row r="32">
          <cell r="B32" t="str">
            <v>Facilities</v>
          </cell>
          <cell r="D32">
            <v>0.1334148857742834</v>
          </cell>
          <cell r="F32">
            <v>784.90625559969999</v>
          </cell>
          <cell r="H32">
            <v>109.28361168691303</v>
          </cell>
          <cell r="I32">
            <v>109.28361168691303</v>
          </cell>
          <cell r="J32">
            <v>109.28361168691303</v>
          </cell>
          <cell r="K32">
            <v>109.28361168691303</v>
          </cell>
          <cell r="L32">
            <v>109.28361168691303</v>
          </cell>
          <cell r="M32">
            <v>109.28361168691303</v>
          </cell>
          <cell r="N32">
            <v>109.28361168691303</v>
          </cell>
          <cell r="O32">
            <v>109.28361168691303</v>
          </cell>
          <cell r="P32">
            <v>109.28361168691303</v>
          </cell>
          <cell r="Q32">
            <v>109.28361168691303</v>
          </cell>
          <cell r="R32">
            <v>109.28361168691303</v>
          </cell>
          <cell r="S32">
            <v>109.28361168691303</v>
          </cell>
          <cell r="U32">
            <v>1311.4033402429563</v>
          </cell>
          <cell r="W32">
            <v>117.95325942871737</v>
          </cell>
          <cell r="X32">
            <v>117.95325942871737</v>
          </cell>
          <cell r="Y32">
            <v>117.95325942871737</v>
          </cell>
          <cell r="Z32">
            <v>117.95325942871737</v>
          </cell>
          <cell r="AA32">
            <v>117.95325942871737</v>
          </cell>
          <cell r="AB32">
            <v>117.95325942871737</v>
          </cell>
          <cell r="AC32">
            <v>117.95325942871737</v>
          </cell>
          <cell r="AD32">
            <v>117.95325942871737</v>
          </cell>
          <cell r="AE32">
            <v>117.95325942871737</v>
          </cell>
          <cell r="AF32">
            <v>117.95325942871737</v>
          </cell>
          <cell r="AG32">
            <v>117.95325942871737</v>
          </cell>
          <cell r="AH32">
            <v>117.95325942871737</v>
          </cell>
          <cell r="AJ32">
            <v>1415.4391131446084</v>
          </cell>
          <cell r="AL32">
            <v>128.23027242176656</v>
          </cell>
          <cell r="AM32">
            <v>128.23027242176656</v>
          </cell>
          <cell r="AN32">
            <v>128.23027242176656</v>
          </cell>
          <cell r="AO32">
            <v>128.23027242176656</v>
          </cell>
          <cell r="AP32">
            <v>128.23027242176656</v>
          </cell>
          <cell r="AQ32">
            <v>128.23027242176656</v>
          </cell>
          <cell r="AR32">
            <v>128.23027242176656</v>
          </cell>
          <cell r="AS32">
            <v>128.23027242176656</v>
          </cell>
          <cell r="AT32">
            <v>128.23027242176656</v>
          </cell>
          <cell r="AU32">
            <v>128.23027242176656</v>
          </cell>
          <cell r="AV32">
            <v>128.23027242176656</v>
          </cell>
          <cell r="AW32">
            <v>128.23027242176656</v>
          </cell>
          <cell r="AY32">
            <v>1538.7632690611986</v>
          </cell>
          <cell r="BA32">
            <v>135.77330087761717</v>
          </cell>
          <cell r="BB32">
            <v>135.77330087761717</v>
          </cell>
          <cell r="BC32">
            <v>135.77330087761717</v>
          </cell>
          <cell r="BD32">
            <v>135.77330087761717</v>
          </cell>
          <cell r="BE32">
            <v>135.77330087761717</v>
          </cell>
          <cell r="BF32">
            <v>135.77330087761717</v>
          </cell>
          <cell r="BG32">
            <v>135.77330087761717</v>
          </cell>
          <cell r="BH32">
            <v>135.77330087761717</v>
          </cell>
          <cell r="BI32">
            <v>135.77330087761717</v>
          </cell>
          <cell r="BJ32">
            <v>135.77330087761717</v>
          </cell>
          <cell r="BK32">
            <v>135.77330087761717</v>
          </cell>
          <cell r="BL32">
            <v>135.77330087761717</v>
          </cell>
          <cell r="BN32">
            <v>1629.279610531406</v>
          </cell>
          <cell r="BP32">
            <v>145.56479096774407</v>
          </cell>
          <cell r="BQ32">
            <v>145.56479096774407</v>
          </cell>
          <cell r="BR32">
            <v>145.56479096774407</v>
          </cell>
          <cell r="BS32">
            <v>145.56479096774407</v>
          </cell>
          <cell r="BT32">
            <v>145.56479096774407</v>
          </cell>
          <cell r="BU32">
            <v>145.56479096774407</v>
          </cell>
          <cell r="BV32">
            <v>145.56479096774407</v>
          </cell>
          <cell r="BW32">
            <v>145.56479096774407</v>
          </cell>
          <cell r="BX32">
            <v>145.56479096774407</v>
          </cell>
          <cell r="BY32">
            <v>145.56479096774407</v>
          </cell>
          <cell r="BZ32">
            <v>145.56479096774407</v>
          </cell>
          <cell r="CA32">
            <v>145.56479096774407</v>
          </cell>
          <cell r="CC32">
            <v>1746.7774916129288</v>
          </cell>
        </row>
        <row r="33">
          <cell r="B33" t="str">
            <v>General &amp; Aministrative</v>
          </cell>
          <cell r="D33">
            <v>0.18692723935443339</v>
          </cell>
          <cell r="F33">
            <v>1979.3943072657553</v>
          </cell>
          <cell r="H33">
            <v>153.11697582140565</v>
          </cell>
          <cell r="I33">
            <v>153.11697582140565</v>
          </cell>
          <cell r="J33">
            <v>153.11697582140565</v>
          </cell>
          <cell r="K33">
            <v>153.11697582140565</v>
          </cell>
          <cell r="L33">
            <v>153.11697582140565</v>
          </cell>
          <cell r="M33">
            <v>153.11697582140565</v>
          </cell>
          <cell r="N33">
            <v>153.11697582140565</v>
          </cell>
          <cell r="O33">
            <v>153.11697582140565</v>
          </cell>
          <cell r="P33">
            <v>153.11697582140565</v>
          </cell>
          <cell r="Q33">
            <v>153.11697582140565</v>
          </cell>
          <cell r="R33">
            <v>153.11697582140565</v>
          </cell>
          <cell r="S33">
            <v>153.11697582140565</v>
          </cell>
          <cell r="U33">
            <v>1837.4037098568676</v>
          </cell>
          <cell r="W33">
            <v>165.26399606690259</v>
          </cell>
          <cell r="X33">
            <v>165.26399606690259</v>
          </cell>
          <cell r="Y33">
            <v>165.26399606690259</v>
          </cell>
          <cell r="Z33">
            <v>165.26399606690259</v>
          </cell>
          <cell r="AA33">
            <v>165.26399606690259</v>
          </cell>
          <cell r="AB33">
            <v>165.26399606690259</v>
          </cell>
          <cell r="AC33">
            <v>165.26399606690259</v>
          </cell>
          <cell r="AD33">
            <v>165.26399606690259</v>
          </cell>
          <cell r="AE33">
            <v>165.26399606690259</v>
          </cell>
          <cell r="AF33">
            <v>165.26399606690259</v>
          </cell>
          <cell r="AG33">
            <v>165.26399606690259</v>
          </cell>
          <cell r="AH33">
            <v>165.26399606690259</v>
          </cell>
          <cell r="AJ33">
            <v>1983.167952802831</v>
          </cell>
          <cell r="AL33">
            <v>179.66309146357699</v>
          </cell>
          <cell r="AM33">
            <v>179.66309146357699</v>
          </cell>
          <cell r="AN33">
            <v>179.66309146357699</v>
          </cell>
          <cell r="AO33">
            <v>179.66309146357699</v>
          </cell>
          <cell r="AP33">
            <v>179.66309146357699</v>
          </cell>
          <cell r="AQ33">
            <v>179.66309146357699</v>
          </cell>
          <cell r="AR33">
            <v>179.66309146357699</v>
          </cell>
          <cell r="AS33">
            <v>179.66309146357699</v>
          </cell>
          <cell r="AT33">
            <v>179.66309146357699</v>
          </cell>
          <cell r="AU33">
            <v>179.66309146357699</v>
          </cell>
          <cell r="AV33">
            <v>179.66309146357699</v>
          </cell>
          <cell r="AW33">
            <v>179.66309146357699</v>
          </cell>
          <cell r="AY33">
            <v>2155.957097562924</v>
          </cell>
          <cell r="BA33">
            <v>190.23160844308094</v>
          </cell>
          <cell r="BB33">
            <v>190.23160844308094</v>
          </cell>
          <cell r="BC33">
            <v>190.23160844308094</v>
          </cell>
          <cell r="BD33">
            <v>190.23160844308094</v>
          </cell>
          <cell r="BE33">
            <v>190.23160844308094</v>
          </cell>
          <cell r="BF33">
            <v>190.23160844308094</v>
          </cell>
          <cell r="BG33">
            <v>190.23160844308094</v>
          </cell>
          <cell r="BH33">
            <v>190.23160844308094</v>
          </cell>
          <cell r="BI33">
            <v>190.23160844308094</v>
          </cell>
          <cell r="BJ33">
            <v>190.23160844308094</v>
          </cell>
          <cell r="BK33">
            <v>190.23160844308094</v>
          </cell>
          <cell r="BL33">
            <v>190.23160844308094</v>
          </cell>
          <cell r="BN33">
            <v>2282.7793013169712</v>
          </cell>
          <cell r="BP33">
            <v>203.95043900004202</v>
          </cell>
          <cell r="BQ33">
            <v>203.95043900004202</v>
          </cell>
          <cell r="BR33">
            <v>203.95043900004202</v>
          </cell>
          <cell r="BS33">
            <v>203.95043900004202</v>
          </cell>
          <cell r="BT33">
            <v>203.95043900004202</v>
          </cell>
          <cell r="BU33">
            <v>203.95043900004202</v>
          </cell>
          <cell r="BV33">
            <v>203.95043900004202</v>
          </cell>
          <cell r="BW33">
            <v>203.95043900004202</v>
          </cell>
          <cell r="BX33">
            <v>203.95043900004202</v>
          </cell>
          <cell r="BY33">
            <v>203.95043900004202</v>
          </cell>
          <cell r="BZ33">
            <v>203.95043900004202</v>
          </cell>
          <cell r="CA33">
            <v>203.95043900004202</v>
          </cell>
          <cell r="CC33">
            <v>2447.4052680005043</v>
          </cell>
        </row>
        <row r="34">
          <cell r="B34" t="str">
            <v>Total Cost of Revenue</v>
          </cell>
          <cell r="F34">
            <v>2841.9303481279553</v>
          </cell>
          <cell r="H34">
            <v>270.85905234673533</v>
          </cell>
          <cell r="I34">
            <v>270.85905234673533</v>
          </cell>
          <cell r="J34">
            <v>270.85905234673533</v>
          </cell>
          <cell r="K34">
            <v>270.85905234673533</v>
          </cell>
          <cell r="L34">
            <v>270.85905234673533</v>
          </cell>
          <cell r="M34">
            <v>270.85905234673533</v>
          </cell>
          <cell r="N34">
            <v>270.85905234673533</v>
          </cell>
          <cell r="O34">
            <v>270.85905234673533</v>
          </cell>
          <cell r="P34">
            <v>270.85905234673533</v>
          </cell>
          <cell r="Q34">
            <v>270.85905234673533</v>
          </cell>
          <cell r="R34">
            <v>270.85905234673533</v>
          </cell>
          <cell r="S34">
            <v>270.85905234673533</v>
          </cell>
          <cell r="U34">
            <v>3250.3086281608239</v>
          </cell>
          <cell r="W34">
            <v>292.34674419071149</v>
          </cell>
          <cell r="X34">
            <v>292.34674419071149</v>
          </cell>
          <cell r="Y34">
            <v>292.34674419071149</v>
          </cell>
          <cell r="Z34">
            <v>292.34674419071149</v>
          </cell>
          <cell r="AA34">
            <v>292.34674419071149</v>
          </cell>
          <cell r="AB34">
            <v>292.34674419071149</v>
          </cell>
          <cell r="AC34">
            <v>292.34674419071149</v>
          </cell>
          <cell r="AD34">
            <v>292.34674419071149</v>
          </cell>
          <cell r="AE34">
            <v>292.34674419071149</v>
          </cell>
          <cell r="AF34">
            <v>292.34674419071149</v>
          </cell>
          <cell r="AG34">
            <v>292.34674419071149</v>
          </cell>
          <cell r="AH34">
            <v>292.34674419071149</v>
          </cell>
          <cell r="AJ34">
            <v>3508.1609302885381</v>
          </cell>
          <cell r="AL34">
            <v>317.81828523226488</v>
          </cell>
          <cell r="AM34">
            <v>317.81828523226488</v>
          </cell>
          <cell r="AN34">
            <v>317.81828523226488</v>
          </cell>
          <cell r="AO34">
            <v>317.81828523226488</v>
          </cell>
          <cell r="AP34">
            <v>317.81828523226488</v>
          </cell>
          <cell r="AQ34">
            <v>317.81828523226488</v>
          </cell>
          <cell r="AR34">
            <v>317.81828523226488</v>
          </cell>
          <cell r="AS34">
            <v>317.81828523226488</v>
          </cell>
          <cell r="AT34">
            <v>317.81828523226488</v>
          </cell>
          <cell r="AU34">
            <v>317.81828523226488</v>
          </cell>
          <cell r="AV34">
            <v>317.81828523226488</v>
          </cell>
          <cell r="AW34">
            <v>317.81828523226488</v>
          </cell>
          <cell r="AY34">
            <v>3813.8194227871782</v>
          </cell>
          <cell r="BA34">
            <v>336.51365508542676</v>
          </cell>
          <cell r="BB34">
            <v>336.51365508542676</v>
          </cell>
          <cell r="BC34">
            <v>336.51365508542676</v>
          </cell>
          <cell r="BD34">
            <v>336.51365508542676</v>
          </cell>
          <cell r="BE34">
            <v>336.51365508542676</v>
          </cell>
          <cell r="BF34">
            <v>336.51365508542676</v>
          </cell>
          <cell r="BG34">
            <v>336.51365508542676</v>
          </cell>
          <cell r="BH34">
            <v>336.51365508542676</v>
          </cell>
          <cell r="BI34">
            <v>336.51365508542676</v>
          </cell>
          <cell r="BJ34">
            <v>336.51365508542676</v>
          </cell>
          <cell r="BK34">
            <v>336.51365508542676</v>
          </cell>
          <cell r="BL34">
            <v>336.51365508542676</v>
          </cell>
          <cell r="BN34">
            <v>4038.1638610251202</v>
          </cell>
          <cell r="BP34">
            <v>360.78182929687455</v>
          </cell>
          <cell r="BQ34">
            <v>360.78182929687455</v>
          </cell>
          <cell r="BR34">
            <v>360.78182929687455</v>
          </cell>
          <cell r="BS34">
            <v>360.78182929687455</v>
          </cell>
          <cell r="BT34">
            <v>360.78182929687455</v>
          </cell>
          <cell r="BU34">
            <v>360.78182929687455</v>
          </cell>
          <cell r="BV34">
            <v>360.78182929687455</v>
          </cell>
          <cell r="BW34">
            <v>360.78182929687455</v>
          </cell>
          <cell r="BX34">
            <v>360.78182929687455</v>
          </cell>
          <cell r="BY34">
            <v>360.78182929687455</v>
          </cell>
          <cell r="BZ34">
            <v>360.78182929687455</v>
          </cell>
          <cell r="CA34">
            <v>360.78182929687455</v>
          </cell>
          <cell r="CC34">
            <v>4329.3819515624946</v>
          </cell>
        </row>
        <row r="36">
          <cell r="B36" t="str">
            <v>School Contribution</v>
          </cell>
          <cell r="D36" t="str">
            <v>FY17</v>
          </cell>
          <cell r="F36">
            <v>1572.7540028950002</v>
          </cell>
          <cell r="H36">
            <v>-622.14906133396892</v>
          </cell>
          <cell r="I36">
            <v>169.07458512484925</v>
          </cell>
          <cell r="J36">
            <v>169.07458512484925</v>
          </cell>
          <cell r="K36">
            <v>169.07458512484925</v>
          </cell>
          <cell r="L36">
            <v>169.07458512484925</v>
          </cell>
          <cell r="M36">
            <v>169.07458512484925</v>
          </cell>
          <cell r="N36">
            <v>169.07458512484925</v>
          </cell>
          <cell r="O36">
            <v>169.07458512484925</v>
          </cell>
          <cell r="P36">
            <v>169.07458512484925</v>
          </cell>
          <cell r="Q36">
            <v>169.07458512484925</v>
          </cell>
          <cell r="R36">
            <v>169.07458512484925</v>
          </cell>
          <cell r="S36">
            <v>169.07458512484925</v>
          </cell>
          <cell r="U36">
            <v>1237.6713750393747</v>
          </cell>
          <cell r="W36">
            <v>-674.44859431713553</v>
          </cell>
          <cell r="X36">
            <v>132.59952507085887</v>
          </cell>
          <cell r="Y36">
            <v>132.59952507085887</v>
          </cell>
          <cell r="Z36">
            <v>219.51239946648928</v>
          </cell>
          <cell r="AA36">
            <v>214.54594950102461</v>
          </cell>
          <cell r="AB36">
            <v>209.60709092425708</v>
          </cell>
          <cell r="AC36">
            <v>204.69567045069385</v>
          </cell>
          <cell r="AD36">
            <v>199.81153564642813</v>
          </cell>
          <cell r="AE36">
            <v>194.95453492440851</v>
          </cell>
          <cell r="AF36">
            <v>190.12451753973306</v>
          </cell>
          <cell r="AG36">
            <v>185.32133358497271</v>
          </cell>
          <cell r="AH36">
            <v>180.54483398551662</v>
          </cell>
          <cell r="AJ36">
            <v>1389.8683218481074</v>
          </cell>
          <cell r="AL36">
            <v>-736.19359090956641</v>
          </cell>
          <cell r="AM36">
            <v>175.6466227497308</v>
          </cell>
          <cell r="AN36">
            <v>175.6466227497308</v>
          </cell>
          <cell r="AO36">
            <v>238.96885980940419</v>
          </cell>
          <cell r="AP36">
            <v>233.55129063874324</v>
          </cell>
          <cell r="AQ36">
            <v>228.16381907458617</v>
          </cell>
          <cell r="AR36">
            <v>222.80627790800736</v>
          </cell>
          <cell r="AS36">
            <v>217.4785008590211</v>
          </cell>
          <cell r="AT36">
            <v>212.18032257141772</v>
          </cell>
          <cell r="AU36">
            <v>206.91157860763451</v>
          </cell>
          <cell r="AV36">
            <v>201.67210544365025</v>
          </cell>
          <cell r="AW36">
            <v>196.46174046390979</v>
          </cell>
          <cell r="AY36">
            <v>1573.2941499662684</v>
          </cell>
          <cell r="BA36">
            <v>-781.95526147549356</v>
          </cell>
          <cell r="BB36">
            <v>212.71043825785648</v>
          </cell>
          <cell r="BC36">
            <v>212.71043825785648</v>
          </cell>
          <cell r="BD36">
            <v>251.46364733837675</v>
          </cell>
          <cell r="BE36">
            <v>245.72243117829964</v>
          </cell>
          <cell r="BF36">
            <v>240.01311066355618</v>
          </cell>
          <cell r="BG36">
            <v>234.33550859611739</v>
          </cell>
          <cell r="BH36">
            <v>228.68944876238618</v>
          </cell>
          <cell r="BI36">
            <v>223.07475592773142</v>
          </cell>
          <cell r="BJ36">
            <v>217.49125583104671</v>
          </cell>
          <cell r="BK36">
            <v>211.93877517934391</v>
          </cell>
          <cell r="BL36">
            <v>206.41714164237271</v>
          </cell>
          <cell r="BN36">
            <v>1702.6116901594514</v>
          </cell>
          <cell r="BP36">
            <v>-840.91883476286773</v>
          </cell>
          <cell r="BQ36">
            <v>213.16845222728</v>
          </cell>
          <cell r="BR36">
            <v>213.16845222728</v>
          </cell>
          <cell r="BS36">
            <v>279.04890766416418</v>
          </cell>
          <cell r="BT36">
            <v>272.8268646506807</v>
          </cell>
          <cell r="BU36">
            <v>266.63938854282776</v>
          </cell>
          <cell r="BV36">
            <v>260.48628730224061</v>
          </cell>
          <cell r="BW36">
            <v>254.36736995743456</v>
          </cell>
          <cell r="BX36">
            <v>248.28244659787731</v>
          </cell>
          <cell r="BY36">
            <v>242.23132836809521</v>
          </cell>
          <cell r="BZ36">
            <v>236.21382746181223</v>
          </cell>
          <cell r="CA36">
            <v>230.22975711611946</v>
          </cell>
          <cell r="CC36">
            <v>1875.7442473529445</v>
          </cell>
        </row>
        <row r="37">
          <cell r="D37" t="str">
            <v>% Revenue</v>
          </cell>
        </row>
        <row r="38">
          <cell r="B38" t="str">
            <v>Interest Income</v>
          </cell>
          <cell r="D38">
            <v>-7.6949353916697918E-4</v>
          </cell>
          <cell r="F38">
            <v>-1.9462957285</v>
          </cell>
          <cell r="H38">
            <v>-0.6303122222222225</v>
          </cell>
          <cell r="I38">
            <v>-0.6303122222222225</v>
          </cell>
          <cell r="J38">
            <v>-0.6303122222222225</v>
          </cell>
          <cell r="K38">
            <v>-0.6303122222222225</v>
          </cell>
          <cell r="L38">
            <v>-0.6303122222222225</v>
          </cell>
          <cell r="M38">
            <v>-0.6303122222222225</v>
          </cell>
          <cell r="N38">
            <v>-0.6303122222222225</v>
          </cell>
          <cell r="O38">
            <v>-0.6303122222222225</v>
          </cell>
          <cell r="P38">
            <v>-0.6303122222222225</v>
          </cell>
          <cell r="Q38">
            <v>-0.6303122222222225</v>
          </cell>
          <cell r="R38">
            <v>-0.6303122222222225</v>
          </cell>
          <cell r="S38">
            <v>-0.6303122222222225</v>
          </cell>
          <cell r="U38">
            <v>-7.5637466666666704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J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0</v>
          </cell>
          <cell r="AQ38">
            <v>0</v>
          </cell>
          <cell r="AR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Y38">
            <v>0</v>
          </cell>
          <cell r="BA38">
            <v>0</v>
          </cell>
          <cell r="BB38">
            <v>0</v>
          </cell>
          <cell r="BC38">
            <v>0</v>
          </cell>
          <cell r="BD38">
            <v>0</v>
          </cell>
          <cell r="BE38">
            <v>0</v>
          </cell>
          <cell r="BF38">
            <v>0</v>
          </cell>
          <cell r="BG38">
            <v>0</v>
          </cell>
          <cell r="BH38">
            <v>0</v>
          </cell>
          <cell r="BI38">
            <v>0</v>
          </cell>
          <cell r="BJ38">
            <v>0</v>
          </cell>
          <cell r="BK38">
            <v>0</v>
          </cell>
          <cell r="BL38">
            <v>0</v>
          </cell>
          <cell r="BN38">
            <v>0</v>
          </cell>
          <cell r="BP38">
            <v>0</v>
          </cell>
          <cell r="BQ38">
            <v>0</v>
          </cell>
          <cell r="BR38">
            <v>0</v>
          </cell>
          <cell r="BS38">
            <v>0</v>
          </cell>
          <cell r="BT38">
            <v>0</v>
          </cell>
          <cell r="BU38">
            <v>0</v>
          </cell>
          <cell r="BV38">
            <v>0</v>
          </cell>
          <cell r="BW38">
            <v>0</v>
          </cell>
          <cell r="BX38">
            <v>0</v>
          </cell>
          <cell r="BY38">
            <v>0</v>
          </cell>
          <cell r="BZ38">
            <v>0</v>
          </cell>
          <cell r="CA38">
            <v>0</v>
          </cell>
          <cell r="CC38">
            <v>0</v>
          </cell>
        </row>
        <row r="39">
          <cell r="B39" t="str">
            <v xml:space="preserve">Interest Expense </v>
          </cell>
          <cell r="D39">
            <v>8.0272166926737161E-4</v>
          </cell>
          <cell r="F39">
            <v>6.0512450480000011</v>
          </cell>
          <cell r="H39">
            <v>0.65753025000000043</v>
          </cell>
          <cell r="I39">
            <v>0.65753025000000043</v>
          </cell>
          <cell r="J39">
            <v>0.65753025000000043</v>
          </cell>
          <cell r="K39">
            <v>0.65753025000000043</v>
          </cell>
          <cell r="L39">
            <v>0.65753025000000043</v>
          </cell>
          <cell r="M39">
            <v>0.65753025000000043</v>
          </cell>
          <cell r="N39">
            <v>0.65753025000000043</v>
          </cell>
          <cell r="O39">
            <v>0.65753025000000043</v>
          </cell>
          <cell r="P39">
            <v>0.65753025000000043</v>
          </cell>
          <cell r="Q39">
            <v>0.65753025000000043</v>
          </cell>
          <cell r="R39">
            <v>0.65753025000000043</v>
          </cell>
          <cell r="S39">
            <v>0.65753025000000043</v>
          </cell>
          <cell r="U39">
            <v>7.8903630000000051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J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  <cell r="AV39">
            <v>0</v>
          </cell>
          <cell r="AW39">
            <v>0</v>
          </cell>
          <cell r="AY39">
            <v>0</v>
          </cell>
          <cell r="BA39">
            <v>0</v>
          </cell>
          <cell r="BB39">
            <v>0</v>
          </cell>
          <cell r="BC39">
            <v>0</v>
          </cell>
          <cell r="BD39">
            <v>0</v>
          </cell>
          <cell r="BE39">
            <v>0</v>
          </cell>
          <cell r="BF39">
            <v>0</v>
          </cell>
          <cell r="BG39">
            <v>0</v>
          </cell>
          <cell r="BH39">
            <v>0</v>
          </cell>
          <cell r="BI39">
            <v>0</v>
          </cell>
          <cell r="BJ39">
            <v>0</v>
          </cell>
          <cell r="BK39">
            <v>0</v>
          </cell>
          <cell r="BL39">
            <v>0</v>
          </cell>
          <cell r="BN39">
            <v>0</v>
          </cell>
          <cell r="BP39">
            <v>0</v>
          </cell>
          <cell r="BQ39">
            <v>0</v>
          </cell>
          <cell r="BR39">
            <v>0</v>
          </cell>
          <cell r="BS39">
            <v>0</v>
          </cell>
          <cell r="BT39">
            <v>0</v>
          </cell>
          <cell r="BU39">
            <v>0</v>
          </cell>
          <cell r="BV39">
            <v>0</v>
          </cell>
          <cell r="BW39">
            <v>0</v>
          </cell>
          <cell r="BX39">
            <v>0</v>
          </cell>
          <cell r="BY39">
            <v>0</v>
          </cell>
          <cell r="BZ39">
            <v>0</v>
          </cell>
          <cell r="CA39">
            <v>0</v>
          </cell>
          <cell r="CC39">
            <v>0</v>
          </cell>
        </row>
        <row r="40">
          <cell r="B40" t="str">
            <v>Depreciation &amp; Amortization</v>
          </cell>
          <cell r="D40">
            <v>1.9028850700461866E-2</v>
          </cell>
          <cell r="F40">
            <v>112.49666944499999</v>
          </cell>
          <cell r="H40">
            <v>15.587027779761909</v>
          </cell>
          <cell r="I40">
            <v>15.587027779761909</v>
          </cell>
          <cell r="J40">
            <v>15.587027779761909</v>
          </cell>
          <cell r="K40">
            <v>15.587027779761909</v>
          </cell>
          <cell r="L40">
            <v>15.587027779761909</v>
          </cell>
          <cell r="M40">
            <v>15.587027779761909</v>
          </cell>
          <cell r="N40">
            <v>15.587027779761909</v>
          </cell>
          <cell r="O40">
            <v>15.587027779761909</v>
          </cell>
          <cell r="P40">
            <v>15.587027779761909</v>
          </cell>
          <cell r="Q40">
            <v>15.587027779761909</v>
          </cell>
          <cell r="R40">
            <v>15.587027779761909</v>
          </cell>
          <cell r="S40">
            <v>15.587027779761909</v>
          </cell>
          <cell r="U40">
            <v>187.0443333571429</v>
          </cell>
        </row>
        <row r="41">
          <cell r="B41" t="str">
            <v>Total Other Expenses</v>
          </cell>
          <cell r="F41">
            <v>116.60161876449999</v>
          </cell>
          <cell r="H41">
            <v>15.614245807539687</v>
          </cell>
          <cell r="I41">
            <v>15.614245807539687</v>
          </cell>
          <cell r="J41">
            <v>15.614245807539687</v>
          </cell>
          <cell r="K41">
            <v>15.614245807539687</v>
          </cell>
          <cell r="L41">
            <v>15.614245807539687</v>
          </cell>
          <cell r="M41">
            <v>15.614245807539687</v>
          </cell>
          <cell r="N41">
            <v>15.614245807539687</v>
          </cell>
          <cell r="O41">
            <v>15.614245807539687</v>
          </cell>
          <cell r="P41">
            <v>15.614245807539687</v>
          </cell>
          <cell r="Q41">
            <v>15.614245807539687</v>
          </cell>
          <cell r="R41">
            <v>15.614245807539687</v>
          </cell>
          <cell r="S41">
            <v>15.614245807539687</v>
          </cell>
          <cell r="U41">
            <v>187.37094969047624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J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  <cell r="AP41">
            <v>0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0</v>
          </cell>
          <cell r="AY41">
            <v>0</v>
          </cell>
          <cell r="BA41">
            <v>0</v>
          </cell>
          <cell r="BB41">
            <v>0</v>
          </cell>
          <cell r="BC41">
            <v>0</v>
          </cell>
          <cell r="BD41">
            <v>0</v>
          </cell>
          <cell r="BE41">
            <v>0</v>
          </cell>
          <cell r="BF41">
            <v>0</v>
          </cell>
          <cell r="BG41">
            <v>0</v>
          </cell>
          <cell r="BH41">
            <v>0</v>
          </cell>
          <cell r="BI41">
            <v>0</v>
          </cell>
          <cell r="BJ41">
            <v>0</v>
          </cell>
          <cell r="BK41">
            <v>0</v>
          </cell>
          <cell r="BL41">
            <v>0</v>
          </cell>
          <cell r="BN41">
            <v>0</v>
          </cell>
          <cell r="BP41">
            <v>0</v>
          </cell>
          <cell r="BQ41">
            <v>0</v>
          </cell>
          <cell r="BR41">
            <v>0</v>
          </cell>
          <cell r="BS41">
            <v>0</v>
          </cell>
          <cell r="BT41">
            <v>0</v>
          </cell>
          <cell r="BU41">
            <v>0</v>
          </cell>
          <cell r="BV41">
            <v>0</v>
          </cell>
          <cell r="BW41">
            <v>0</v>
          </cell>
          <cell r="BX41">
            <v>0</v>
          </cell>
          <cell r="BY41">
            <v>0</v>
          </cell>
          <cell r="BZ41">
            <v>0</v>
          </cell>
          <cell r="CA41">
            <v>0</v>
          </cell>
          <cell r="CC41">
            <v>0</v>
          </cell>
        </row>
        <row r="43">
          <cell r="B43" t="str">
            <v>Income Before Income Tax Expense and NCI</v>
          </cell>
          <cell r="F43">
            <v>1456.1523841305002</v>
          </cell>
          <cell r="H43">
            <v>-637.76330714150856</v>
          </cell>
          <cell r="I43">
            <v>153.46033931730958</v>
          </cell>
          <cell r="J43">
            <v>153.46033931730958</v>
          </cell>
          <cell r="K43">
            <v>153.46033931730958</v>
          </cell>
          <cell r="L43">
            <v>153.46033931730958</v>
          </cell>
          <cell r="M43">
            <v>153.46033931730958</v>
          </cell>
          <cell r="N43">
            <v>153.46033931730958</v>
          </cell>
          <cell r="O43">
            <v>153.46033931730958</v>
          </cell>
          <cell r="P43">
            <v>153.46033931730958</v>
          </cell>
          <cell r="Q43">
            <v>153.46033931730958</v>
          </cell>
          <cell r="R43">
            <v>153.46033931730958</v>
          </cell>
          <cell r="S43">
            <v>153.46033931730958</v>
          </cell>
          <cell r="U43">
            <v>1050.3004253488984</v>
          </cell>
          <cell r="W43">
            <v>-674.44859431713553</v>
          </cell>
          <cell r="X43">
            <v>132.59952507085887</v>
          </cell>
          <cell r="Y43">
            <v>132.59952507085887</v>
          </cell>
          <cell r="Z43">
            <v>219.51239946648928</v>
          </cell>
          <cell r="AA43">
            <v>214.54594950102461</v>
          </cell>
          <cell r="AB43">
            <v>209.60709092425708</v>
          </cell>
          <cell r="AC43">
            <v>204.69567045069385</v>
          </cell>
          <cell r="AD43">
            <v>199.81153564642813</v>
          </cell>
          <cell r="AE43">
            <v>194.95453492440851</v>
          </cell>
          <cell r="AF43">
            <v>190.12451753973306</v>
          </cell>
          <cell r="AG43">
            <v>185.32133358497271</v>
          </cell>
          <cell r="AH43">
            <v>180.54483398551662</v>
          </cell>
          <cell r="AJ43">
            <v>1389.8683218481074</v>
          </cell>
          <cell r="AL43">
            <v>-736.19359090956641</v>
          </cell>
          <cell r="AM43">
            <v>175.6466227497308</v>
          </cell>
          <cell r="AN43">
            <v>175.6466227497308</v>
          </cell>
          <cell r="AO43">
            <v>238.96885980940419</v>
          </cell>
          <cell r="AP43">
            <v>233.55129063874324</v>
          </cell>
          <cell r="AQ43">
            <v>228.16381907458617</v>
          </cell>
          <cell r="AR43">
            <v>222.80627790800736</v>
          </cell>
          <cell r="AS43">
            <v>217.4785008590211</v>
          </cell>
          <cell r="AT43">
            <v>212.18032257141772</v>
          </cell>
          <cell r="AU43">
            <v>206.91157860763451</v>
          </cell>
          <cell r="AV43">
            <v>201.67210544365025</v>
          </cell>
          <cell r="AW43">
            <v>196.46174046390979</v>
          </cell>
          <cell r="AY43">
            <v>1573.2941499662684</v>
          </cell>
          <cell r="BA43">
            <v>-781.95526147549356</v>
          </cell>
          <cell r="BB43">
            <v>212.71043825785648</v>
          </cell>
          <cell r="BC43">
            <v>212.71043825785648</v>
          </cell>
          <cell r="BD43">
            <v>251.46364733837675</v>
          </cell>
          <cell r="BE43">
            <v>245.72243117829964</v>
          </cell>
          <cell r="BF43">
            <v>240.01311066355618</v>
          </cell>
          <cell r="BG43">
            <v>234.33550859611739</v>
          </cell>
          <cell r="BH43">
            <v>228.68944876238618</v>
          </cell>
          <cell r="BI43">
            <v>223.07475592773142</v>
          </cell>
          <cell r="BJ43">
            <v>217.49125583104671</v>
          </cell>
          <cell r="BK43">
            <v>211.93877517934391</v>
          </cell>
          <cell r="BL43">
            <v>206.41714164237271</v>
          </cell>
          <cell r="BN43">
            <v>1702.6116901594514</v>
          </cell>
          <cell r="BP43">
            <v>-840.91883476286773</v>
          </cell>
          <cell r="BQ43">
            <v>213.16845222728</v>
          </cell>
          <cell r="BR43">
            <v>213.16845222728</v>
          </cell>
          <cell r="BS43">
            <v>279.04890766416418</v>
          </cell>
          <cell r="BT43">
            <v>272.8268646506807</v>
          </cell>
          <cell r="BU43">
            <v>266.63938854282776</v>
          </cell>
          <cell r="BV43">
            <v>260.48628730224061</v>
          </cell>
          <cell r="BW43">
            <v>254.36736995743456</v>
          </cell>
          <cell r="BX43">
            <v>248.28244659787731</v>
          </cell>
          <cell r="BY43">
            <v>242.23132836809521</v>
          </cell>
          <cell r="BZ43">
            <v>236.21382746181223</v>
          </cell>
          <cell r="CA43">
            <v>230.22975711611946</v>
          </cell>
          <cell r="CC43">
            <v>1875.7442473529445</v>
          </cell>
        </row>
        <row r="44">
          <cell r="B44" t="str">
            <v>Minority Interest</v>
          </cell>
          <cell r="F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U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J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  <cell r="AP44">
            <v>0</v>
          </cell>
          <cell r="AQ44">
            <v>0</v>
          </cell>
          <cell r="AR44">
            <v>0</v>
          </cell>
          <cell r="AS44">
            <v>0</v>
          </cell>
          <cell r="AT44">
            <v>0</v>
          </cell>
          <cell r="AU44">
            <v>0</v>
          </cell>
          <cell r="AV44">
            <v>0</v>
          </cell>
          <cell r="AW44">
            <v>0</v>
          </cell>
          <cell r="AY44">
            <v>0</v>
          </cell>
          <cell r="BA44">
            <v>0</v>
          </cell>
          <cell r="BB44">
            <v>0</v>
          </cell>
          <cell r="BC44">
            <v>0</v>
          </cell>
          <cell r="BD44">
            <v>0</v>
          </cell>
          <cell r="BE44">
            <v>0</v>
          </cell>
          <cell r="BF44">
            <v>0</v>
          </cell>
          <cell r="BG44">
            <v>0</v>
          </cell>
          <cell r="BH44">
            <v>0</v>
          </cell>
          <cell r="BI44">
            <v>0</v>
          </cell>
          <cell r="BJ44">
            <v>0</v>
          </cell>
          <cell r="BK44">
            <v>0</v>
          </cell>
          <cell r="BL44">
            <v>0</v>
          </cell>
          <cell r="BN44">
            <v>0</v>
          </cell>
          <cell r="BP44">
            <v>0</v>
          </cell>
          <cell r="BQ44">
            <v>0</v>
          </cell>
          <cell r="BR44">
            <v>0</v>
          </cell>
          <cell r="BS44">
            <v>0</v>
          </cell>
          <cell r="BT44">
            <v>0</v>
          </cell>
          <cell r="BU44">
            <v>0</v>
          </cell>
          <cell r="BV44">
            <v>0</v>
          </cell>
          <cell r="BW44">
            <v>0</v>
          </cell>
          <cell r="BX44">
            <v>0</v>
          </cell>
          <cell r="BY44">
            <v>0</v>
          </cell>
          <cell r="BZ44">
            <v>0</v>
          </cell>
          <cell r="CA44">
            <v>0</v>
          </cell>
          <cell r="CC44">
            <v>0</v>
          </cell>
        </row>
        <row r="45">
          <cell r="B45" t="str">
            <v xml:space="preserve">Income Tax Benefit (Provision) </v>
          </cell>
          <cell r="F45">
            <v>-4.8443369880000011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U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J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0</v>
          </cell>
          <cell r="AT45">
            <v>0</v>
          </cell>
          <cell r="AU45">
            <v>0</v>
          </cell>
          <cell r="AV45">
            <v>0</v>
          </cell>
          <cell r="AW45">
            <v>0</v>
          </cell>
          <cell r="AY45">
            <v>0</v>
          </cell>
          <cell r="BA45">
            <v>0</v>
          </cell>
          <cell r="BB45">
            <v>0</v>
          </cell>
          <cell r="BC45">
            <v>0</v>
          </cell>
          <cell r="BD45">
            <v>0</v>
          </cell>
          <cell r="BE45">
            <v>0</v>
          </cell>
          <cell r="BF45">
            <v>0</v>
          </cell>
          <cell r="BG45">
            <v>0</v>
          </cell>
          <cell r="BH45">
            <v>0</v>
          </cell>
          <cell r="BI45">
            <v>0</v>
          </cell>
          <cell r="BJ45">
            <v>0</v>
          </cell>
          <cell r="BK45">
            <v>0</v>
          </cell>
          <cell r="BL45">
            <v>0</v>
          </cell>
          <cell r="BN45">
            <v>0</v>
          </cell>
          <cell r="BP45">
            <v>0</v>
          </cell>
          <cell r="BQ45">
            <v>0</v>
          </cell>
          <cell r="BR45">
            <v>0</v>
          </cell>
          <cell r="BS45">
            <v>0</v>
          </cell>
          <cell r="BT45">
            <v>0</v>
          </cell>
          <cell r="BU45">
            <v>0</v>
          </cell>
          <cell r="BV45">
            <v>0</v>
          </cell>
          <cell r="BW45">
            <v>0</v>
          </cell>
          <cell r="BX45">
            <v>0</v>
          </cell>
          <cell r="BY45">
            <v>0</v>
          </cell>
          <cell r="BZ45">
            <v>0</v>
          </cell>
          <cell r="CA45">
            <v>0</v>
          </cell>
          <cell r="CC45">
            <v>0</v>
          </cell>
        </row>
        <row r="46">
          <cell r="B46" t="str">
            <v>Net Income</v>
          </cell>
          <cell r="F46">
            <v>1451.3080471425003</v>
          </cell>
          <cell r="H46">
            <v>-637.76330714150856</v>
          </cell>
          <cell r="I46">
            <v>153.46033931730958</v>
          </cell>
          <cell r="J46">
            <v>153.46033931730958</v>
          </cell>
          <cell r="K46">
            <v>153.46033931730958</v>
          </cell>
          <cell r="L46">
            <v>153.46033931730958</v>
          </cell>
          <cell r="M46">
            <v>153.46033931730958</v>
          </cell>
          <cell r="N46">
            <v>153.46033931730958</v>
          </cell>
          <cell r="O46">
            <v>153.46033931730958</v>
          </cell>
          <cell r="P46">
            <v>153.46033931730958</v>
          </cell>
          <cell r="Q46">
            <v>153.46033931730958</v>
          </cell>
          <cell r="R46">
            <v>153.46033931730958</v>
          </cell>
          <cell r="S46">
            <v>153.46033931730958</v>
          </cell>
          <cell r="U46">
            <v>1050.3004253488984</v>
          </cell>
          <cell r="W46">
            <v>-674.44859431713553</v>
          </cell>
          <cell r="X46">
            <v>132.59952507085887</v>
          </cell>
          <cell r="Y46">
            <v>132.59952507085887</v>
          </cell>
          <cell r="Z46">
            <v>219.51239946648928</v>
          </cell>
          <cell r="AA46">
            <v>214.54594950102461</v>
          </cell>
          <cell r="AB46">
            <v>209.60709092425708</v>
          </cell>
          <cell r="AC46">
            <v>204.69567045069385</v>
          </cell>
          <cell r="AD46">
            <v>199.81153564642813</v>
          </cell>
          <cell r="AE46">
            <v>194.95453492440851</v>
          </cell>
          <cell r="AF46">
            <v>190.12451753973306</v>
          </cell>
          <cell r="AG46">
            <v>185.32133358497271</v>
          </cell>
          <cell r="AH46">
            <v>180.54483398551662</v>
          </cell>
          <cell r="AJ46">
            <v>1389.8683218481074</v>
          </cell>
          <cell r="AL46">
            <v>-736.19359090956641</v>
          </cell>
          <cell r="AM46">
            <v>175.6466227497308</v>
          </cell>
          <cell r="AN46">
            <v>175.6466227497308</v>
          </cell>
          <cell r="AO46">
            <v>238.96885980940419</v>
          </cell>
          <cell r="AP46">
            <v>233.55129063874324</v>
          </cell>
          <cell r="AQ46">
            <v>228.16381907458617</v>
          </cell>
          <cell r="AR46">
            <v>222.80627790800736</v>
          </cell>
          <cell r="AS46">
            <v>217.4785008590211</v>
          </cell>
          <cell r="AT46">
            <v>212.18032257141772</v>
          </cell>
          <cell r="AU46">
            <v>206.91157860763451</v>
          </cell>
          <cell r="AV46">
            <v>201.67210544365025</v>
          </cell>
          <cell r="AW46">
            <v>196.46174046390979</v>
          </cell>
          <cell r="AY46">
            <v>1573.2941499662684</v>
          </cell>
          <cell r="BA46">
            <v>-781.95526147549356</v>
          </cell>
          <cell r="BB46">
            <v>212.71043825785648</v>
          </cell>
          <cell r="BC46">
            <v>212.71043825785648</v>
          </cell>
          <cell r="BD46">
            <v>251.46364733837675</v>
          </cell>
          <cell r="BE46">
            <v>245.72243117829964</v>
          </cell>
          <cell r="BF46">
            <v>240.01311066355618</v>
          </cell>
          <cell r="BG46">
            <v>234.33550859611739</v>
          </cell>
          <cell r="BH46">
            <v>228.68944876238618</v>
          </cell>
          <cell r="BI46">
            <v>223.07475592773142</v>
          </cell>
          <cell r="BJ46">
            <v>217.49125583104671</v>
          </cell>
          <cell r="BK46">
            <v>211.93877517934391</v>
          </cell>
          <cell r="BL46">
            <v>206.41714164237271</v>
          </cell>
          <cell r="BN46">
            <v>1702.6116901594514</v>
          </cell>
          <cell r="BP46">
            <v>-840.91883476286773</v>
          </cell>
          <cell r="BQ46">
            <v>213.16845222728</v>
          </cell>
          <cell r="BR46">
            <v>213.16845222728</v>
          </cell>
          <cell r="BS46">
            <v>279.04890766416418</v>
          </cell>
          <cell r="BT46">
            <v>272.8268646506807</v>
          </cell>
          <cell r="BU46">
            <v>266.63938854282776</v>
          </cell>
          <cell r="BV46">
            <v>260.48628730224061</v>
          </cell>
          <cell r="BW46">
            <v>254.36736995743456</v>
          </cell>
          <cell r="BX46">
            <v>248.28244659787731</v>
          </cell>
          <cell r="BY46">
            <v>242.23132836809521</v>
          </cell>
          <cell r="BZ46">
            <v>236.21382746181223</v>
          </cell>
          <cell r="CA46">
            <v>230.22975711611946</v>
          </cell>
          <cell r="CC46">
            <v>1875.7442473529445</v>
          </cell>
        </row>
        <row r="48">
          <cell r="B48" t="str">
            <v>Interest Income</v>
          </cell>
          <cell r="F48">
            <v>-1.9462957285</v>
          </cell>
          <cell r="H48">
            <v>-0.6303122222222225</v>
          </cell>
          <cell r="I48">
            <v>-0.6303122222222225</v>
          </cell>
          <cell r="J48">
            <v>-0.6303122222222225</v>
          </cell>
          <cell r="K48">
            <v>-0.6303122222222225</v>
          </cell>
          <cell r="L48">
            <v>-0.6303122222222225</v>
          </cell>
          <cell r="M48">
            <v>-0.6303122222222225</v>
          </cell>
          <cell r="N48">
            <v>-0.6303122222222225</v>
          </cell>
          <cell r="O48">
            <v>-0.6303122222222225</v>
          </cell>
          <cell r="P48">
            <v>-0.6303122222222225</v>
          </cell>
          <cell r="Q48">
            <v>-0.6303122222222225</v>
          </cell>
          <cell r="R48">
            <v>-0.6303122222222225</v>
          </cell>
          <cell r="S48">
            <v>-0.6303122222222225</v>
          </cell>
          <cell r="U48">
            <v>-7.5637466666666704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J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AS48">
            <v>0</v>
          </cell>
          <cell r="AT48">
            <v>0</v>
          </cell>
          <cell r="AU48">
            <v>0</v>
          </cell>
          <cell r="AV48">
            <v>0</v>
          </cell>
          <cell r="AW48">
            <v>0</v>
          </cell>
          <cell r="AY48">
            <v>0</v>
          </cell>
          <cell r="BA48">
            <v>0</v>
          </cell>
          <cell r="BB48">
            <v>0</v>
          </cell>
          <cell r="BC48">
            <v>0</v>
          </cell>
          <cell r="BD48">
            <v>0</v>
          </cell>
          <cell r="BE48">
            <v>0</v>
          </cell>
          <cell r="BF48">
            <v>0</v>
          </cell>
          <cell r="BG48">
            <v>0</v>
          </cell>
          <cell r="BH48">
            <v>0</v>
          </cell>
          <cell r="BI48">
            <v>0</v>
          </cell>
          <cell r="BJ48">
            <v>0</v>
          </cell>
          <cell r="BK48">
            <v>0</v>
          </cell>
          <cell r="BL48">
            <v>0</v>
          </cell>
          <cell r="BN48">
            <v>0</v>
          </cell>
          <cell r="BP48">
            <v>0</v>
          </cell>
          <cell r="BQ48">
            <v>0</v>
          </cell>
          <cell r="BR48">
            <v>0</v>
          </cell>
          <cell r="BS48">
            <v>0</v>
          </cell>
          <cell r="BT48">
            <v>0</v>
          </cell>
          <cell r="BU48">
            <v>0</v>
          </cell>
          <cell r="BV48">
            <v>0</v>
          </cell>
          <cell r="BW48">
            <v>0</v>
          </cell>
          <cell r="BX48">
            <v>0</v>
          </cell>
          <cell r="BY48">
            <v>0</v>
          </cell>
          <cell r="BZ48">
            <v>0</v>
          </cell>
          <cell r="CA48">
            <v>0</v>
          </cell>
          <cell r="CC48">
            <v>0</v>
          </cell>
        </row>
        <row r="49">
          <cell r="B49" t="str">
            <v>Interest Expense</v>
          </cell>
          <cell r="F49">
            <v>6.0512450480000011</v>
          </cell>
          <cell r="H49">
            <v>0.65753025000000043</v>
          </cell>
          <cell r="I49">
            <v>0.65753025000000043</v>
          </cell>
          <cell r="J49">
            <v>0.65753025000000043</v>
          </cell>
          <cell r="K49">
            <v>0.65753025000000043</v>
          </cell>
          <cell r="L49">
            <v>0.65753025000000043</v>
          </cell>
          <cell r="M49">
            <v>0.65753025000000043</v>
          </cell>
          <cell r="N49">
            <v>0.65753025000000043</v>
          </cell>
          <cell r="O49">
            <v>0.65753025000000043</v>
          </cell>
          <cell r="P49">
            <v>0.65753025000000043</v>
          </cell>
          <cell r="Q49">
            <v>0.65753025000000043</v>
          </cell>
          <cell r="R49">
            <v>0.65753025000000043</v>
          </cell>
          <cell r="S49">
            <v>0.65753025000000043</v>
          </cell>
          <cell r="U49">
            <v>7.8903630000000051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J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  <cell r="AP49">
            <v>0</v>
          </cell>
          <cell r="AQ49">
            <v>0</v>
          </cell>
          <cell r="AR49">
            <v>0</v>
          </cell>
          <cell r="AS49">
            <v>0</v>
          </cell>
          <cell r="AT49">
            <v>0</v>
          </cell>
          <cell r="AU49">
            <v>0</v>
          </cell>
          <cell r="AV49">
            <v>0</v>
          </cell>
          <cell r="AW49">
            <v>0</v>
          </cell>
          <cell r="AY49">
            <v>0</v>
          </cell>
          <cell r="BA49">
            <v>0</v>
          </cell>
          <cell r="BB49">
            <v>0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  <cell r="BN49">
            <v>0</v>
          </cell>
          <cell r="BP49">
            <v>0</v>
          </cell>
          <cell r="BQ49">
            <v>0</v>
          </cell>
          <cell r="BR49">
            <v>0</v>
          </cell>
          <cell r="BS49">
            <v>0</v>
          </cell>
          <cell r="BT49">
            <v>0</v>
          </cell>
          <cell r="BU49">
            <v>0</v>
          </cell>
          <cell r="BV49">
            <v>0</v>
          </cell>
          <cell r="BW49">
            <v>0</v>
          </cell>
          <cell r="BX49">
            <v>0</v>
          </cell>
          <cell r="BY49">
            <v>0</v>
          </cell>
          <cell r="BZ49">
            <v>0</v>
          </cell>
          <cell r="CA49">
            <v>0</v>
          </cell>
          <cell r="CC49">
            <v>0</v>
          </cell>
        </row>
        <row r="50">
          <cell r="B50" t="str">
            <v xml:space="preserve">Income Tax Benefit (Provision) </v>
          </cell>
          <cell r="F50">
            <v>4.8443369880000011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U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J50">
            <v>0</v>
          </cell>
          <cell r="AL50">
            <v>0</v>
          </cell>
          <cell r="AM50">
            <v>0</v>
          </cell>
          <cell r="AN50">
            <v>0</v>
          </cell>
          <cell r="AO50">
            <v>0</v>
          </cell>
          <cell r="AP50">
            <v>0</v>
          </cell>
          <cell r="AQ50">
            <v>0</v>
          </cell>
          <cell r="AR50">
            <v>0</v>
          </cell>
          <cell r="AS50">
            <v>0</v>
          </cell>
          <cell r="AT50">
            <v>0</v>
          </cell>
          <cell r="AU50">
            <v>0</v>
          </cell>
          <cell r="AV50">
            <v>0</v>
          </cell>
          <cell r="AW50">
            <v>0</v>
          </cell>
          <cell r="AY50">
            <v>0</v>
          </cell>
          <cell r="BA50">
            <v>0</v>
          </cell>
          <cell r="BB50">
            <v>0</v>
          </cell>
          <cell r="BC50">
            <v>0</v>
          </cell>
          <cell r="BD50">
            <v>0</v>
          </cell>
          <cell r="BE50">
            <v>0</v>
          </cell>
          <cell r="BF50">
            <v>0</v>
          </cell>
          <cell r="BG50">
            <v>0</v>
          </cell>
          <cell r="BH50">
            <v>0</v>
          </cell>
          <cell r="BI50">
            <v>0</v>
          </cell>
          <cell r="BJ50">
            <v>0</v>
          </cell>
          <cell r="BK50">
            <v>0</v>
          </cell>
          <cell r="BL50">
            <v>0</v>
          </cell>
          <cell r="BN50">
            <v>0</v>
          </cell>
          <cell r="BP50">
            <v>0</v>
          </cell>
          <cell r="BQ50">
            <v>0</v>
          </cell>
          <cell r="BR50">
            <v>0</v>
          </cell>
          <cell r="BS50">
            <v>0</v>
          </cell>
          <cell r="BT50">
            <v>0</v>
          </cell>
          <cell r="BU50">
            <v>0</v>
          </cell>
          <cell r="BV50">
            <v>0</v>
          </cell>
          <cell r="BW50">
            <v>0</v>
          </cell>
          <cell r="BX50">
            <v>0</v>
          </cell>
          <cell r="BY50">
            <v>0</v>
          </cell>
          <cell r="BZ50">
            <v>0</v>
          </cell>
          <cell r="CA50">
            <v>0</v>
          </cell>
          <cell r="CC50">
            <v>0</v>
          </cell>
        </row>
        <row r="51">
          <cell r="B51" t="str">
            <v>Depreciation &amp; Amortization</v>
          </cell>
          <cell r="F51">
            <v>112.49666944499999</v>
          </cell>
          <cell r="H51">
            <v>15.587027779761909</v>
          </cell>
          <cell r="I51">
            <v>15.587027779761909</v>
          </cell>
          <cell r="J51">
            <v>15.587027779761909</v>
          </cell>
          <cell r="K51">
            <v>15.587027779761909</v>
          </cell>
          <cell r="L51">
            <v>15.587027779761909</v>
          </cell>
          <cell r="M51">
            <v>15.587027779761909</v>
          </cell>
          <cell r="N51">
            <v>15.587027779761909</v>
          </cell>
          <cell r="O51">
            <v>15.587027779761909</v>
          </cell>
          <cell r="P51">
            <v>15.587027779761909</v>
          </cell>
          <cell r="Q51">
            <v>15.587027779761909</v>
          </cell>
          <cell r="R51">
            <v>15.587027779761909</v>
          </cell>
          <cell r="S51">
            <v>15.587027779761909</v>
          </cell>
          <cell r="U51">
            <v>187.0443333571429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J51">
            <v>0</v>
          </cell>
          <cell r="AL51">
            <v>0</v>
          </cell>
          <cell r="AM51">
            <v>0</v>
          </cell>
          <cell r="AN51">
            <v>0</v>
          </cell>
          <cell r="AO51">
            <v>0</v>
          </cell>
          <cell r="AP51">
            <v>0</v>
          </cell>
          <cell r="AQ51">
            <v>0</v>
          </cell>
          <cell r="AR51">
            <v>0</v>
          </cell>
          <cell r="AS51">
            <v>0</v>
          </cell>
          <cell r="AT51">
            <v>0</v>
          </cell>
          <cell r="AU51">
            <v>0</v>
          </cell>
          <cell r="AV51">
            <v>0</v>
          </cell>
          <cell r="AW51">
            <v>0</v>
          </cell>
          <cell r="AY51">
            <v>0</v>
          </cell>
          <cell r="BA51">
            <v>0</v>
          </cell>
          <cell r="BB51">
            <v>0</v>
          </cell>
          <cell r="BC51">
            <v>0</v>
          </cell>
          <cell r="BD51">
            <v>0</v>
          </cell>
          <cell r="BE51">
            <v>0</v>
          </cell>
          <cell r="BF51">
            <v>0</v>
          </cell>
          <cell r="BG51">
            <v>0</v>
          </cell>
          <cell r="BH51">
            <v>0</v>
          </cell>
          <cell r="BI51">
            <v>0</v>
          </cell>
          <cell r="BJ51">
            <v>0</v>
          </cell>
          <cell r="BK51">
            <v>0</v>
          </cell>
          <cell r="BL51">
            <v>0</v>
          </cell>
          <cell r="BN51">
            <v>0</v>
          </cell>
          <cell r="BP51">
            <v>0</v>
          </cell>
          <cell r="BQ51">
            <v>0</v>
          </cell>
          <cell r="BR51">
            <v>0</v>
          </cell>
          <cell r="BS51">
            <v>0</v>
          </cell>
          <cell r="BT51">
            <v>0</v>
          </cell>
          <cell r="BU51">
            <v>0</v>
          </cell>
          <cell r="BV51">
            <v>0</v>
          </cell>
          <cell r="BW51">
            <v>0</v>
          </cell>
          <cell r="BX51">
            <v>0</v>
          </cell>
          <cell r="BY51">
            <v>0</v>
          </cell>
          <cell r="BZ51">
            <v>0</v>
          </cell>
          <cell r="CA51">
            <v>0</v>
          </cell>
          <cell r="CC51">
            <v>0</v>
          </cell>
        </row>
        <row r="52">
          <cell r="B52" t="str">
            <v>EBITDA</v>
          </cell>
          <cell r="F52">
            <v>1572.7540028950002</v>
          </cell>
          <cell r="H52">
            <v>-622.1490613339688</v>
          </cell>
          <cell r="I52">
            <v>169.07458512484928</v>
          </cell>
          <cell r="J52">
            <v>169.07458512484928</v>
          </cell>
          <cell r="K52">
            <v>169.07458512484928</v>
          </cell>
          <cell r="L52">
            <v>169.07458512484928</v>
          </cell>
          <cell r="M52">
            <v>169.07458512484928</v>
          </cell>
          <cell r="N52">
            <v>169.07458512484928</v>
          </cell>
          <cell r="O52">
            <v>169.07458512484928</v>
          </cell>
          <cell r="P52">
            <v>169.07458512484928</v>
          </cell>
          <cell r="Q52">
            <v>169.07458512484928</v>
          </cell>
          <cell r="R52">
            <v>169.07458512484928</v>
          </cell>
          <cell r="S52">
            <v>169.07458512484928</v>
          </cell>
          <cell r="U52">
            <v>1237.6713750393747</v>
          </cell>
          <cell r="W52">
            <v>-674.44859431713553</v>
          </cell>
          <cell r="X52">
            <v>132.59952507085887</v>
          </cell>
          <cell r="Y52">
            <v>132.59952507085887</v>
          </cell>
          <cell r="Z52">
            <v>219.51239946648928</v>
          </cell>
          <cell r="AA52">
            <v>214.54594950102461</v>
          </cell>
          <cell r="AB52">
            <v>209.60709092425708</v>
          </cell>
          <cell r="AC52">
            <v>204.69567045069385</v>
          </cell>
          <cell r="AD52">
            <v>199.81153564642813</v>
          </cell>
          <cell r="AE52">
            <v>194.95453492440851</v>
          </cell>
          <cell r="AF52">
            <v>190.12451753973306</v>
          </cell>
          <cell r="AG52">
            <v>185.32133358497271</v>
          </cell>
          <cell r="AH52">
            <v>180.54483398551662</v>
          </cell>
          <cell r="AJ52">
            <v>1389.8683218481074</v>
          </cell>
          <cell r="AL52">
            <v>-736.19359090956641</v>
          </cell>
          <cell r="AM52">
            <v>175.6466227497308</v>
          </cell>
          <cell r="AN52">
            <v>175.6466227497308</v>
          </cell>
          <cell r="AO52">
            <v>238.96885980940419</v>
          </cell>
          <cell r="AP52">
            <v>233.55129063874324</v>
          </cell>
          <cell r="AQ52">
            <v>228.16381907458617</v>
          </cell>
          <cell r="AR52">
            <v>222.80627790800736</v>
          </cell>
          <cell r="AS52">
            <v>217.4785008590211</v>
          </cell>
          <cell r="AT52">
            <v>212.18032257141772</v>
          </cell>
          <cell r="AU52">
            <v>206.91157860763451</v>
          </cell>
          <cell r="AV52">
            <v>201.67210544365025</v>
          </cell>
          <cell r="AW52">
            <v>196.46174046390979</v>
          </cell>
          <cell r="AY52">
            <v>1573.2941499662684</v>
          </cell>
          <cell r="BA52">
            <v>-781.95526147549356</v>
          </cell>
          <cell r="BB52">
            <v>212.71043825785648</v>
          </cell>
          <cell r="BC52">
            <v>212.71043825785648</v>
          </cell>
          <cell r="BD52">
            <v>251.46364733837675</v>
          </cell>
          <cell r="BE52">
            <v>245.72243117829964</v>
          </cell>
          <cell r="BF52">
            <v>240.01311066355618</v>
          </cell>
          <cell r="BG52">
            <v>234.33550859611739</v>
          </cell>
          <cell r="BH52">
            <v>228.68944876238618</v>
          </cell>
          <cell r="BI52">
            <v>223.07475592773142</v>
          </cell>
          <cell r="BJ52">
            <v>217.49125583104671</v>
          </cell>
          <cell r="BK52">
            <v>211.93877517934391</v>
          </cell>
          <cell r="BL52">
            <v>206.41714164237271</v>
          </cell>
          <cell r="BN52">
            <v>1702.6116901594514</v>
          </cell>
          <cell r="BP52">
            <v>-840.91883476286773</v>
          </cell>
          <cell r="BQ52">
            <v>213.16845222728</v>
          </cell>
          <cell r="BR52">
            <v>213.16845222728</v>
          </cell>
          <cell r="BS52">
            <v>279.04890766416418</v>
          </cell>
          <cell r="BT52">
            <v>272.8268646506807</v>
          </cell>
          <cell r="BU52">
            <v>266.63938854282776</v>
          </cell>
          <cell r="BV52">
            <v>260.48628730224061</v>
          </cell>
          <cell r="BW52">
            <v>254.36736995743456</v>
          </cell>
          <cell r="BX52">
            <v>248.28244659787731</v>
          </cell>
          <cell r="BY52">
            <v>242.23132836809521</v>
          </cell>
          <cell r="BZ52">
            <v>236.21382746181223</v>
          </cell>
          <cell r="CA52">
            <v>230.22975711611946</v>
          </cell>
          <cell r="CC52">
            <v>1875.7442473529445</v>
          </cell>
        </row>
        <row r="54">
          <cell r="B54" t="str">
            <v>Minority Interest</v>
          </cell>
          <cell r="F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U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J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0</v>
          </cell>
          <cell r="AQ54">
            <v>0</v>
          </cell>
          <cell r="AR54">
            <v>0</v>
          </cell>
          <cell r="AS54">
            <v>0</v>
          </cell>
          <cell r="AT54">
            <v>0</v>
          </cell>
          <cell r="AU54">
            <v>0</v>
          </cell>
          <cell r="AV54">
            <v>0</v>
          </cell>
          <cell r="AW54">
            <v>0</v>
          </cell>
          <cell r="AY54">
            <v>0</v>
          </cell>
          <cell r="BA54">
            <v>0</v>
          </cell>
          <cell r="BB54">
            <v>0</v>
          </cell>
          <cell r="BC54">
            <v>0</v>
          </cell>
          <cell r="BD54">
            <v>0</v>
          </cell>
          <cell r="BE54">
            <v>0</v>
          </cell>
          <cell r="BF54">
            <v>0</v>
          </cell>
          <cell r="BG54">
            <v>0</v>
          </cell>
          <cell r="BH54">
            <v>0</v>
          </cell>
          <cell r="BI54">
            <v>0</v>
          </cell>
          <cell r="BJ54">
            <v>0</v>
          </cell>
          <cell r="BK54">
            <v>0</v>
          </cell>
          <cell r="BL54">
            <v>0</v>
          </cell>
          <cell r="BN54">
            <v>0</v>
          </cell>
          <cell r="BP54">
            <v>0</v>
          </cell>
          <cell r="BQ54">
            <v>0</v>
          </cell>
          <cell r="BR54">
            <v>0</v>
          </cell>
          <cell r="BS54">
            <v>0</v>
          </cell>
          <cell r="BT54">
            <v>0</v>
          </cell>
          <cell r="BU54">
            <v>0</v>
          </cell>
          <cell r="BV54">
            <v>0</v>
          </cell>
          <cell r="BW54">
            <v>0</v>
          </cell>
          <cell r="BX54">
            <v>0</v>
          </cell>
          <cell r="BY54">
            <v>0</v>
          </cell>
          <cell r="BZ54">
            <v>0</v>
          </cell>
          <cell r="CA54">
            <v>0</v>
          </cell>
          <cell r="CC54">
            <v>0</v>
          </cell>
        </row>
        <row r="55">
          <cell r="B55" t="str">
            <v xml:space="preserve">Restructuring Expenses </v>
          </cell>
          <cell r="F55">
            <v>0.61885200000000007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51.570999999999998</v>
          </cell>
          <cell r="Q55">
            <v>103.142</v>
          </cell>
          <cell r="R55">
            <v>103.142</v>
          </cell>
          <cell r="S55">
            <v>51.570999999999998</v>
          </cell>
          <cell r="U55">
            <v>309.42600000000004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J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  <cell r="AV55">
            <v>0</v>
          </cell>
          <cell r="AW55">
            <v>0</v>
          </cell>
          <cell r="AY55">
            <v>0</v>
          </cell>
          <cell r="BA55">
            <v>0</v>
          </cell>
          <cell r="BB55">
            <v>0</v>
          </cell>
          <cell r="BC55">
            <v>0</v>
          </cell>
          <cell r="BD55">
            <v>0</v>
          </cell>
          <cell r="BE55">
            <v>0</v>
          </cell>
          <cell r="BF55">
            <v>0</v>
          </cell>
          <cell r="BG55">
            <v>0</v>
          </cell>
          <cell r="BH55">
            <v>0</v>
          </cell>
          <cell r="BI55">
            <v>0</v>
          </cell>
          <cell r="BJ55">
            <v>0</v>
          </cell>
          <cell r="BK55">
            <v>0</v>
          </cell>
          <cell r="BL55">
            <v>0</v>
          </cell>
          <cell r="BN55">
            <v>0</v>
          </cell>
          <cell r="BP55">
            <v>0</v>
          </cell>
          <cell r="BQ55">
            <v>0</v>
          </cell>
          <cell r="BR55">
            <v>0</v>
          </cell>
          <cell r="BS55">
            <v>0</v>
          </cell>
          <cell r="BT55">
            <v>0</v>
          </cell>
          <cell r="BU55">
            <v>0</v>
          </cell>
          <cell r="BV55">
            <v>0</v>
          </cell>
          <cell r="BW55">
            <v>0</v>
          </cell>
          <cell r="BX55">
            <v>0</v>
          </cell>
          <cell r="BY55">
            <v>0</v>
          </cell>
          <cell r="BZ55">
            <v>0</v>
          </cell>
          <cell r="CA55">
            <v>0</v>
          </cell>
          <cell r="CC55">
            <v>0</v>
          </cell>
        </row>
        <row r="56">
          <cell r="B56" t="str">
            <v>Transaction Expenses</v>
          </cell>
          <cell r="F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U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J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  <cell r="AV56">
            <v>0</v>
          </cell>
          <cell r="AW56">
            <v>0</v>
          </cell>
          <cell r="AY56">
            <v>0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I56">
            <v>0</v>
          </cell>
          <cell r="BJ56">
            <v>0</v>
          </cell>
          <cell r="BK56">
            <v>0</v>
          </cell>
          <cell r="BL56">
            <v>0</v>
          </cell>
          <cell r="BN56">
            <v>0</v>
          </cell>
          <cell r="BP56">
            <v>0</v>
          </cell>
          <cell r="BQ56">
            <v>0</v>
          </cell>
          <cell r="BR56">
            <v>0</v>
          </cell>
          <cell r="BS56">
            <v>0</v>
          </cell>
          <cell r="BT56">
            <v>0</v>
          </cell>
          <cell r="BU56">
            <v>0</v>
          </cell>
          <cell r="BV56">
            <v>0</v>
          </cell>
          <cell r="BW56">
            <v>0</v>
          </cell>
          <cell r="BX56">
            <v>0</v>
          </cell>
          <cell r="BY56">
            <v>0</v>
          </cell>
          <cell r="BZ56">
            <v>0</v>
          </cell>
          <cell r="CA56">
            <v>0</v>
          </cell>
          <cell r="CC56">
            <v>0</v>
          </cell>
        </row>
        <row r="57">
          <cell r="B57" t="str">
            <v>Adjusted EBITDA</v>
          </cell>
          <cell r="F57">
            <v>1573.3728548950003</v>
          </cell>
          <cell r="H57">
            <v>-622.1490613339688</v>
          </cell>
          <cell r="I57">
            <v>169.07458512484928</v>
          </cell>
          <cell r="J57">
            <v>169.07458512484928</v>
          </cell>
          <cell r="K57">
            <v>169.07458512484928</v>
          </cell>
          <cell r="L57">
            <v>169.07458512484928</v>
          </cell>
          <cell r="M57">
            <v>169.07458512484928</v>
          </cell>
          <cell r="N57">
            <v>169.07458512484928</v>
          </cell>
          <cell r="O57">
            <v>169.07458512484928</v>
          </cell>
          <cell r="P57">
            <v>220.64558512484928</v>
          </cell>
          <cell r="Q57">
            <v>272.2165851248493</v>
          </cell>
          <cell r="R57">
            <v>272.2165851248493</v>
          </cell>
          <cell r="S57">
            <v>220.64558512484928</v>
          </cell>
          <cell r="U57">
            <v>1547.0973750393746</v>
          </cell>
          <cell r="W57">
            <v>-674.44859431713553</v>
          </cell>
          <cell r="X57">
            <v>132.59952507085887</v>
          </cell>
          <cell r="Y57">
            <v>132.59952507085887</v>
          </cell>
          <cell r="Z57">
            <v>219.51239946648928</v>
          </cell>
          <cell r="AA57">
            <v>214.54594950102461</v>
          </cell>
          <cell r="AB57">
            <v>209.60709092425708</v>
          </cell>
          <cell r="AC57">
            <v>204.69567045069385</v>
          </cell>
          <cell r="AD57">
            <v>199.81153564642813</v>
          </cell>
          <cell r="AE57">
            <v>194.95453492440851</v>
          </cell>
          <cell r="AF57">
            <v>190.12451753973306</v>
          </cell>
          <cell r="AG57">
            <v>185.32133358497271</v>
          </cell>
          <cell r="AH57">
            <v>180.54483398551662</v>
          </cell>
          <cell r="AJ57">
            <v>1389.8683218481074</v>
          </cell>
          <cell r="AL57">
            <v>-736.19359090956641</v>
          </cell>
          <cell r="AM57">
            <v>175.6466227497308</v>
          </cell>
          <cell r="AN57">
            <v>175.6466227497308</v>
          </cell>
          <cell r="AO57">
            <v>238.96885980940419</v>
          </cell>
          <cell r="AP57">
            <v>233.55129063874324</v>
          </cell>
          <cell r="AQ57">
            <v>228.16381907458617</v>
          </cell>
          <cell r="AR57">
            <v>222.80627790800736</v>
          </cell>
          <cell r="AS57">
            <v>217.4785008590211</v>
          </cell>
          <cell r="AT57">
            <v>212.18032257141772</v>
          </cell>
          <cell r="AU57">
            <v>206.91157860763451</v>
          </cell>
          <cell r="AV57">
            <v>201.67210544365025</v>
          </cell>
          <cell r="AW57">
            <v>196.46174046390979</v>
          </cell>
          <cell r="AY57">
            <v>1573.2941499662684</v>
          </cell>
          <cell r="BA57">
            <v>-781.95526147549356</v>
          </cell>
          <cell r="BB57">
            <v>212.71043825785648</v>
          </cell>
          <cell r="BC57">
            <v>212.71043825785648</v>
          </cell>
          <cell r="BD57">
            <v>251.46364733837675</v>
          </cell>
          <cell r="BE57">
            <v>245.72243117829964</v>
          </cell>
          <cell r="BF57">
            <v>240.01311066355618</v>
          </cell>
          <cell r="BG57">
            <v>234.33550859611739</v>
          </cell>
          <cell r="BH57">
            <v>228.68944876238618</v>
          </cell>
          <cell r="BI57">
            <v>223.07475592773142</v>
          </cell>
          <cell r="BJ57">
            <v>217.49125583104671</v>
          </cell>
          <cell r="BK57">
            <v>211.93877517934391</v>
          </cell>
          <cell r="BL57">
            <v>206.41714164237271</v>
          </cell>
          <cell r="BN57">
            <v>1702.6116901594514</v>
          </cell>
          <cell r="BP57">
            <v>-840.91883476286773</v>
          </cell>
          <cell r="BQ57">
            <v>213.16845222728</v>
          </cell>
          <cell r="BR57">
            <v>213.16845222728</v>
          </cell>
          <cell r="BS57">
            <v>279.04890766416418</v>
          </cell>
          <cell r="BT57">
            <v>272.8268646506807</v>
          </cell>
          <cell r="BU57">
            <v>266.63938854282776</v>
          </cell>
          <cell r="BV57">
            <v>260.48628730224061</v>
          </cell>
          <cell r="BW57">
            <v>254.36736995743456</v>
          </cell>
          <cell r="BX57">
            <v>248.28244659787731</v>
          </cell>
          <cell r="BY57">
            <v>242.23132836809521</v>
          </cell>
          <cell r="BZ57">
            <v>236.21382746181223</v>
          </cell>
          <cell r="CA57">
            <v>230.22975711611946</v>
          </cell>
          <cell r="CC57">
            <v>1875.7442473529445</v>
          </cell>
        </row>
      </sheetData>
      <sheetData sheetId="19" refreshError="1">
        <row r="13">
          <cell r="B13" t="str">
            <v>($000's) Except Per Student Figures</v>
          </cell>
          <cell r="F13" t="str">
            <v>FY16</v>
          </cell>
          <cell r="H13">
            <v>42576</v>
          </cell>
          <cell r="I13">
            <v>42613</v>
          </cell>
          <cell r="J13">
            <v>42643</v>
          </cell>
          <cell r="K13">
            <v>42674</v>
          </cell>
          <cell r="L13">
            <v>42704</v>
          </cell>
          <cell r="M13">
            <v>42735</v>
          </cell>
          <cell r="N13">
            <v>42766</v>
          </cell>
          <cell r="O13">
            <v>42794</v>
          </cell>
          <cell r="P13">
            <v>42825</v>
          </cell>
          <cell r="Q13">
            <v>42855</v>
          </cell>
          <cell r="R13">
            <v>42886</v>
          </cell>
          <cell r="S13">
            <v>42916</v>
          </cell>
          <cell r="U13" t="str">
            <v>FY17</v>
          </cell>
          <cell r="W13">
            <v>42947</v>
          </cell>
          <cell r="X13">
            <v>42978</v>
          </cell>
          <cell r="Y13">
            <v>43008</v>
          </cell>
          <cell r="Z13">
            <v>43039</v>
          </cell>
          <cell r="AA13">
            <v>43069</v>
          </cell>
          <cell r="AB13">
            <v>43100</v>
          </cell>
          <cell r="AC13">
            <v>43131</v>
          </cell>
          <cell r="AD13">
            <v>43159</v>
          </cell>
          <cell r="AE13">
            <v>43190</v>
          </cell>
          <cell r="AF13">
            <v>43220</v>
          </cell>
          <cell r="AG13">
            <v>43251</v>
          </cell>
          <cell r="AH13">
            <v>43281</v>
          </cell>
          <cell r="AJ13" t="str">
            <v>FY18</v>
          </cell>
          <cell r="AL13">
            <v>43312</v>
          </cell>
          <cell r="AM13">
            <v>43343</v>
          </cell>
          <cell r="AN13">
            <v>43373</v>
          </cell>
          <cell r="AO13">
            <v>43404</v>
          </cell>
          <cell r="AP13">
            <v>43434</v>
          </cell>
          <cell r="AQ13">
            <v>43465</v>
          </cell>
          <cell r="AR13">
            <v>43496</v>
          </cell>
          <cell r="AS13">
            <v>43524</v>
          </cell>
          <cell r="AT13">
            <v>43555</v>
          </cell>
          <cell r="AU13">
            <v>43585</v>
          </cell>
          <cell r="AV13">
            <v>43616</v>
          </cell>
          <cell r="AW13">
            <v>43646</v>
          </cell>
          <cell r="AY13" t="str">
            <v>FY19</v>
          </cell>
          <cell r="BA13">
            <v>43677</v>
          </cell>
          <cell r="BB13">
            <v>43708</v>
          </cell>
          <cell r="BC13">
            <v>43738</v>
          </cell>
          <cell r="BD13">
            <v>43769</v>
          </cell>
          <cell r="BE13">
            <v>43799</v>
          </cell>
          <cell r="BF13">
            <v>43830</v>
          </cell>
          <cell r="BG13">
            <v>43861</v>
          </cell>
          <cell r="BH13">
            <v>43890</v>
          </cell>
          <cell r="BI13">
            <v>43921</v>
          </cell>
          <cell r="BJ13">
            <v>43951</v>
          </cell>
          <cell r="BK13">
            <v>43982</v>
          </cell>
          <cell r="BL13">
            <v>44012</v>
          </cell>
          <cell r="BN13" t="str">
            <v>FY20</v>
          </cell>
          <cell r="BP13">
            <v>44043</v>
          </cell>
          <cell r="BQ13">
            <v>44074</v>
          </cell>
          <cell r="BR13">
            <v>44104</v>
          </cell>
          <cell r="BS13">
            <v>44135</v>
          </cell>
          <cell r="BT13">
            <v>44165</v>
          </cell>
          <cell r="BU13">
            <v>44196</v>
          </cell>
          <cell r="BV13">
            <v>44227</v>
          </cell>
          <cell r="BW13">
            <v>44255</v>
          </cell>
          <cell r="BX13">
            <v>44286</v>
          </cell>
          <cell r="BY13">
            <v>44316</v>
          </cell>
          <cell r="BZ13">
            <v>44347</v>
          </cell>
          <cell r="CA13">
            <v>44377</v>
          </cell>
          <cell r="CC13" t="str">
            <v>FY21</v>
          </cell>
        </row>
        <row r="14">
          <cell r="B14" t="str">
            <v>Income Statement</v>
          </cell>
        </row>
        <row r="15">
          <cell r="B15" t="str">
            <v>Total Enrollment</v>
          </cell>
          <cell r="F15">
            <v>1000</v>
          </cell>
          <cell r="H15">
            <v>1000</v>
          </cell>
          <cell r="I15">
            <v>1000</v>
          </cell>
          <cell r="J15">
            <v>0</v>
          </cell>
          <cell r="K15">
            <v>1100</v>
          </cell>
          <cell r="L15">
            <v>1100</v>
          </cell>
          <cell r="M15">
            <v>1100</v>
          </cell>
          <cell r="N15">
            <v>0</v>
          </cell>
          <cell r="O15">
            <v>1200</v>
          </cell>
          <cell r="P15">
            <v>1200</v>
          </cell>
          <cell r="Q15">
            <v>1200</v>
          </cell>
          <cell r="R15">
            <v>0</v>
          </cell>
          <cell r="S15">
            <v>1200</v>
          </cell>
          <cell r="U15">
            <v>1122.2222222222222</v>
          </cell>
          <cell r="W15">
            <v>1069.3069306930693</v>
          </cell>
          <cell r="X15">
            <v>1069.3069306930693</v>
          </cell>
          <cell r="Y15">
            <v>0</v>
          </cell>
          <cell r="Z15">
            <v>1176.2376237623764</v>
          </cell>
          <cell r="AA15">
            <v>1176.2376237623764</v>
          </cell>
          <cell r="AB15">
            <v>1176.2376237623764</v>
          </cell>
          <cell r="AC15">
            <v>0</v>
          </cell>
          <cell r="AD15">
            <v>1283.1683168316833</v>
          </cell>
          <cell r="AE15">
            <v>1283.1683168316833</v>
          </cell>
          <cell r="AF15">
            <v>1283.1683168316833</v>
          </cell>
          <cell r="AG15">
            <v>0</v>
          </cell>
          <cell r="AH15">
            <v>1283.1683168316833</v>
          </cell>
          <cell r="AJ15">
            <v>1200</v>
          </cell>
          <cell r="AL15">
            <v>1069.3069306930693</v>
          </cell>
          <cell r="AM15">
            <v>1069.3069306930693</v>
          </cell>
          <cell r="AN15">
            <v>0</v>
          </cell>
          <cell r="AO15">
            <v>1176.2376237623764</v>
          </cell>
          <cell r="AP15">
            <v>1176.2376237623764</v>
          </cell>
          <cell r="AQ15">
            <v>1176.2376237623764</v>
          </cell>
          <cell r="AR15">
            <v>0</v>
          </cell>
          <cell r="AS15">
            <v>1283.1683168316833</v>
          </cell>
          <cell r="AT15">
            <v>1283.1683168316833</v>
          </cell>
          <cell r="AU15">
            <v>1283.1683168316833</v>
          </cell>
          <cell r="AV15">
            <v>0</v>
          </cell>
          <cell r="AW15">
            <v>1283.1683168316833</v>
          </cell>
          <cell r="AY15">
            <v>1200</v>
          </cell>
          <cell r="BA15">
            <v>1122.7722772277227</v>
          </cell>
          <cell r="BB15">
            <v>1122.7722772277227</v>
          </cell>
          <cell r="BC15">
            <v>0</v>
          </cell>
          <cell r="BD15">
            <v>1235.0495049504952</v>
          </cell>
          <cell r="BE15">
            <v>1235.0495049504952</v>
          </cell>
          <cell r="BF15">
            <v>1235.0495049504952</v>
          </cell>
          <cell r="BG15">
            <v>0</v>
          </cell>
          <cell r="BH15">
            <v>1347.3267326732673</v>
          </cell>
          <cell r="BI15">
            <v>1347.3267326732673</v>
          </cell>
          <cell r="BJ15">
            <v>1347.3267326732673</v>
          </cell>
          <cell r="BK15">
            <v>0</v>
          </cell>
          <cell r="BL15">
            <v>1347.3267326732673</v>
          </cell>
          <cell r="BN15">
            <v>1260</v>
          </cell>
          <cell r="BP15">
            <v>1178.9108910891089</v>
          </cell>
          <cell r="BQ15">
            <v>1178.9108910891089</v>
          </cell>
          <cell r="BR15">
            <v>0</v>
          </cell>
          <cell r="BS15">
            <v>1296.8019801980199</v>
          </cell>
          <cell r="BT15">
            <v>1296.8019801980199</v>
          </cell>
          <cell r="BU15">
            <v>1296.8019801980199</v>
          </cell>
          <cell r="BV15">
            <v>0</v>
          </cell>
          <cell r="BW15">
            <v>1414.6930693069307</v>
          </cell>
          <cell r="BX15">
            <v>1414.6930693069307</v>
          </cell>
          <cell r="BY15">
            <v>1414.6930693069307</v>
          </cell>
          <cell r="BZ15">
            <v>0</v>
          </cell>
          <cell r="CA15">
            <v>1414.6930693069307</v>
          </cell>
          <cell r="CC15">
            <v>1323</v>
          </cell>
        </row>
        <row r="16">
          <cell r="B16" t="str">
            <v>Blended Funding per Student</v>
          </cell>
          <cell r="F16">
            <v>0</v>
          </cell>
          <cell r="H16">
            <v>72.231723293879995</v>
          </cell>
          <cell r="I16">
            <v>72.75148329388</v>
          </cell>
          <cell r="K16">
            <v>78.673364227272728</v>
          </cell>
          <cell r="L16">
            <v>78.673364227272728</v>
          </cell>
          <cell r="M16">
            <v>78.673364227272728</v>
          </cell>
          <cell r="O16">
            <v>81.992836541666676</v>
          </cell>
          <cell r="P16">
            <v>81.992836541666676</v>
          </cell>
          <cell r="Q16">
            <v>81.992836541666676</v>
          </cell>
          <cell r="S16">
            <v>81.992836541666676</v>
          </cell>
          <cell r="W16">
            <v>72.231723293879995</v>
          </cell>
          <cell r="X16">
            <v>72.75148329388</v>
          </cell>
          <cell r="Y16">
            <v>0</v>
          </cell>
          <cell r="Z16">
            <v>78.673364227272728</v>
          </cell>
          <cell r="AA16">
            <v>78.673364227272728</v>
          </cell>
          <cell r="AB16">
            <v>78.673364227272728</v>
          </cell>
          <cell r="AC16">
            <v>0</v>
          </cell>
          <cell r="AD16">
            <v>81.992836541666676</v>
          </cell>
          <cell r="AE16">
            <v>81.992836541666676</v>
          </cell>
          <cell r="AF16">
            <v>81.992836541666676</v>
          </cell>
          <cell r="AG16">
            <v>0</v>
          </cell>
          <cell r="AH16">
            <v>81.992836541666676</v>
          </cell>
          <cell r="AJ16">
            <v>642.66018484500012</v>
          </cell>
          <cell r="AL16">
            <v>72.231723293879995</v>
          </cell>
          <cell r="AM16">
            <v>72.75148329388</v>
          </cell>
          <cell r="AN16">
            <v>0</v>
          </cell>
          <cell r="AO16">
            <v>78.673364227272728</v>
          </cell>
          <cell r="AP16">
            <v>78.673364227272728</v>
          </cell>
          <cell r="AQ16">
            <v>78.673364227272728</v>
          </cell>
          <cell r="AR16">
            <v>0</v>
          </cell>
          <cell r="AS16">
            <v>81.992836541666676</v>
          </cell>
          <cell r="AT16">
            <v>81.992836541666676</v>
          </cell>
          <cell r="AU16">
            <v>81.992836541666676</v>
          </cell>
          <cell r="AV16">
            <v>0</v>
          </cell>
          <cell r="AW16">
            <v>81.992836541666676</v>
          </cell>
          <cell r="AY16">
            <v>655.5133885419001</v>
          </cell>
          <cell r="BA16">
            <v>72.231723293879995</v>
          </cell>
          <cell r="BB16">
            <v>72.75148329388</v>
          </cell>
          <cell r="BC16">
            <v>0</v>
          </cell>
          <cell r="BD16">
            <v>78.673364227272728</v>
          </cell>
          <cell r="BE16">
            <v>78.673364227272728</v>
          </cell>
          <cell r="BF16">
            <v>78.673364227272728</v>
          </cell>
          <cell r="BG16">
            <v>0</v>
          </cell>
          <cell r="BH16">
            <v>81.992836541666676</v>
          </cell>
          <cell r="BI16">
            <v>81.992836541666676</v>
          </cell>
          <cell r="BJ16">
            <v>81.992836541666676</v>
          </cell>
          <cell r="BK16">
            <v>0</v>
          </cell>
          <cell r="BL16">
            <v>81.992836541666676</v>
          </cell>
          <cell r="BN16">
            <v>668.62365631273815</v>
          </cell>
          <cell r="BP16">
            <v>72.231723293879995</v>
          </cell>
          <cell r="BQ16">
            <v>72.75148329388</v>
          </cell>
          <cell r="BR16">
            <v>0</v>
          </cell>
          <cell r="BS16">
            <v>78.673364227272728</v>
          </cell>
          <cell r="BT16">
            <v>78.673364227272728</v>
          </cell>
          <cell r="BU16">
            <v>78.673364227272728</v>
          </cell>
          <cell r="BV16">
            <v>0</v>
          </cell>
          <cell r="BW16">
            <v>81.992836541666676</v>
          </cell>
          <cell r="BX16">
            <v>81.992836541666676</v>
          </cell>
          <cell r="BY16">
            <v>81.992836541666676</v>
          </cell>
          <cell r="BZ16">
            <v>0</v>
          </cell>
          <cell r="CA16">
            <v>81.992836541666676</v>
          </cell>
          <cell r="CC16">
            <v>681.99612943899297</v>
          </cell>
        </row>
        <row r="17">
          <cell r="B17" t="str">
            <v>% Average Enrollment</v>
          </cell>
          <cell r="H17">
            <v>0.8910891089108911</v>
          </cell>
          <cell r="I17">
            <v>0.8910891089108911</v>
          </cell>
          <cell r="K17">
            <v>0.98019801980198029</v>
          </cell>
          <cell r="L17">
            <v>0.98019801980198029</v>
          </cell>
          <cell r="M17">
            <v>0.98019801980198029</v>
          </cell>
          <cell r="O17">
            <v>1.0693069306930694</v>
          </cell>
          <cell r="P17">
            <v>1.0693069306930694</v>
          </cell>
          <cell r="Q17">
            <v>1.0693069306930694</v>
          </cell>
          <cell r="S17">
            <v>1.0693069306930694</v>
          </cell>
          <cell r="W17">
            <v>0.8910891089108911</v>
          </cell>
          <cell r="X17">
            <v>0.8910891089108911</v>
          </cell>
          <cell r="Y17">
            <v>0</v>
          </cell>
          <cell r="Z17">
            <v>0.98019801980198029</v>
          </cell>
          <cell r="AA17">
            <v>0.98019801980198029</v>
          </cell>
          <cell r="AB17">
            <v>0.98019801980198029</v>
          </cell>
          <cell r="AC17">
            <v>0</v>
          </cell>
          <cell r="AD17">
            <v>1.0693069306930694</v>
          </cell>
          <cell r="AE17">
            <v>1.0693069306930694</v>
          </cell>
          <cell r="AF17">
            <v>1.0693069306930694</v>
          </cell>
          <cell r="AG17">
            <v>0</v>
          </cell>
          <cell r="AH17">
            <v>1.0693069306930694</v>
          </cell>
          <cell r="AL17">
            <v>0.8910891089108911</v>
          </cell>
          <cell r="AM17">
            <v>0.8910891089108911</v>
          </cell>
          <cell r="AN17">
            <v>0</v>
          </cell>
          <cell r="AO17">
            <v>0.98019801980198029</v>
          </cell>
          <cell r="AP17">
            <v>0.98019801980198029</v>
          </cell>
          <cell r="AQ17">
            <v>0.98019801980198029</v>
          </cell>
          <cell r="AR17">
            <v>0</v>
          </cell>
          <cell r="AS17">
            <v>1.0693069306930694</v>
          </cell>
          <cell r="AT17">
            <v>1.0693069306930694</v>
          </cell>
          <cell r="AU17">
            <v>1.0693069306930694</v>
          </cell>
          <cell r="AV17">
            <v>0</v>
          </cell>
          <cell r="AW17">
            <v>1.0693069306930694</v>
          </cell>
          <cell r="BA17">
            <v>0.8910891089108911</v>
          </cell>
          <cell r="BB17">
            <v>0.8910891089108911</v>
          </cell>
          <cell r="BC17">
            <v>0</v>
          </cell>
          <cell r="BD17">
            <v>0.98019801980198029</v>
          </cell>
          <cell r="BE17">
            <v>0.98019801980198029</v>
          </cell>
          <cell r="BF17">
            <v>0.98019801980198029</v>
          </cell>
          <cell r="BG17">
            <v>0</v>
          </cell>
          <cell r="BH17">
            <v>1.0693069306930694</v>
          </cell>
          <cell r="BI17">
            <v>1.0693069306930694</v>
          </cell>
          <cell r="BJ17">
            <v>1.0693069306930694</v>
          </cell>
          <cell r="BK17">
            <v>0</v>
          </cell>
          <cell r="BL17">
            <v>1.0693069306930694</v>
          </cell>
          <cell r="BP17">
            <v>0.8910891089108911</v>
          </cell>
          <cell r="BQ17">
            <v>0.8910891089108911</v>
          </cell>
          <cell r="BR17">
            <v>0</v>
          </cell>
          <cell r="BS17">
            <v>0.98019801980198029</v>
          </cell>
          <cell r="BT17">
            <v>0.98019801980198029</v>
          </cell>
          <cell r="BU17">
            <v>0.98019801980198029</v>
          </cell>
          <cell r="BV17">
            <v>0</v>
          </cell>
          <cell r="BW17">
            <v>1.0693069306930694</v>
          </cell>
          <cell r="BX17">
            <v>1.0693069306930694</v>
          </cell>
          <cell r="BY17">
            <v>1.0693069306930694</v>
          </cell>
          <cell r="BZ17">
            <v>0</v>
          </cell>
          <cell r="CA17">
            <v>1.0693069306930694</v>
          </cell>
        </row>
        <row r="19">
          <cell r="B19" t="str">
            <v>Tuition Revenue</v>
          </cell>
          <cell r="F19">
            <v>438.90858316018603</v>
          </cell>
          <cell r="H19">
            <v>72.231723293879995</v>
          </cell>
          <cell r="I19">
            <v>72.75148329388</v>
          </cell>
          <cell r="J19">
            <v>0</v>
          </cell>
          <cell r="K19">
            <v>86.540700650000005</v>
          </cell>
          <cell r="L19">
            <v>86.540700650000005</v>
          </cell>
          <cell r="M19">
            <v>86.540700650000005</v>
          </cell>
          <cell r="N19">
            <v>0</v>
          </cell>
          <cell r="O19">
            <v>98.391403850000017</v>
          </cell>
          <cell r="P19">
            <v>98.391403850000017</v>
          </cell>
          <cell r="Q19">
            <v>98.391403850000017</v>
          </cell>
          <cell r="R19">
            <v>0</v>
          </cell>
          <cell r="S19">
            <v>98.391403850000017</v>
          </cell>
          <cell r="U19">
            <v>798.17092393776011</v>
          </cell>
          <cell r="W19">
            <v>77.2378823340499</v>
          </cell>
          <cell r="X19">
            <v>77.793665304346931</v>
          </cell>
          <cell r="Y19">
            <v>0</v>
          </cell>
          <cell r="Z19">
            <v>92.538570992079229</v>
          </cell>
          <cell r="AA19">
            <v>92.538570992079229</v>
          </cell>
          <cell r="AB19">
            <v>92.538570992079229</v>
          </cell>
          <cell r="AC19">
            <v>0</v>
          </cell>
          <cell r="AD19">
            <v>105.21061005742577</v>
          </cell>
          <cell r="AE19">
            <v>105.21061005742577</v>
          </cell>
          <cell r="AF19">
            <v>105.21061005742577</v>
          </cell>
          <cell r="AG19">
            <v>0</v>
          </cell>
          <cell r="AH19">
            <v>105.21061005742577</v>
          </cell>
          <cell r="AJ19">
            <v>853.48970084433779</v>
          </cell>
          <cell r="AL19">
            <v>77.2378823340499</v>
          </cell>
          <cell r="AM19">
            <v>77.793665304346931</v>
          </cell>
          <cell r="AN19">
            <v>0</v>
          </cell>
          <cell r="AO19">
            <v>92.538570992079229</v>
          </cell>
          <cell r="AP19">
            <v>92.538570992079229</v>
          </cell>
          <cell r="AQ19">
            <v>92.538570992079229</v>
          </cell>
          <cell r="AR19">
            <v>0</v>
          </cell>
          <cell r="AS19">
            <v>105.21061005742577</v>
          </cell>
          <cell r="AT19">
            <v>105.21061005742577</v>
          </cell>
          <cell r="AU19">
            <v>105.21061005742577</v>
          </cell>
          <cell r="AV19">
            <v>0</v>
          </cell>
          <cell r="AW19">
            <v>105.21061005742577</v>
          </cell>
          <cell r="AY19">
            <v>853.48970084433779</v>
          </cell>
          <cell r="BA19">
            <v>81.099776450752387</v>
          </cell>
          <cell r="BB19">
            <v>81.683348569564274</v>
          </cell>
          <cell r="BC19">
            <v>0</v>
          </cell>
          <cell r="BD19">
            <v>97.165499541683175</v>
          </cell>
          <cell r="BE19">
            <v>97.165499541683175</v>
          </cell>
          <cell r="BF19">
            <v>97.165499541683175</v>
          </cell>
          <cell r="BG19">
            <v>0</v>
          </cell>
          <cell r="BH19">
            <v>110.47114056029704</v>
          </cell>
          <cell r="BI19">
            <v>110.47114056029704</v>
          </cell>
          <cell r="BJ19">
            <v>110.47114056029704</v>
          </cell>
          <cell r="BK19">
            <v>0</v>
          </cell>
          <cell r="BL19">
            <v>110.47114056029704</v>
          </cell>
          <cell r="BN19">
            <v>896.16418588655438</v>
          </cell>
          <cell r="BP19">
            <v>85.154765273289996</v>
          </cell>
          <cell r="BQ19">
            <v>85.767515998042498</v>
          </cell>
          <cell r="BR19">
            <v>0</v>
          </cell>
          <cell r="BS19">
            <v>102.02377451876734</v>
          </cell>
          <cell r="BT19">
            <v>102.02377451876734</v>
          </cell>
          <cell r="BU19">
            <v>102.02377451876734</v>
          </cell>
          <cell r="BV19">
            <v>0</v>
          </cell>
          <cell r="BW19">
            <v>115.99469758831191</v>
          </cell>
          <cell r="BX19">
            <v>115.99469758831191</v>
          </cell>
          <cell r="BY19">
            <v>115.99469758831191</v>
          </cell>
          <cell r="BZ19">
            <v>0</v>
          </cell>
          <cell r="CA19">
            <v>115.99469758831191</v>
          </cell>
          <cell r="CC19">
            <v>940.97239518088236</v>
          </cell>
        </row>
        <row r="20">
          <cell r="B20" t="str">
            <v>Other Revenue</v>
          </cell>
          <cell r="F20">
            <v>44.753055731813973</v>
          </cell>
          <cell r="H20">
            <v>1.4667159999999999</v>
          </cell>
          <cell r="I20">
            <v>1.677832</v>
          </cell>
          <cell r="J20">
            <v>0</v>
          </cell>
          <cell r="K20">
            <v>-1.8547683658333336</v>
          </cell>
          <cell r="L20">
            <v>-1.8547683658333336</v>
          </cell>
          <cell r="M20">
            <v>-1.8547683658333336</v>
          </cell>
          <cell r="N20">
            <v>0</v>
          </cell>
          <cell r="O20">
            <v>10.8922298075</v>
          </cell>
          <cell r="P20">
            <v>10.8922298075</v>
          </cell>
          <cell r="Q20">
            <v>10.8922298075</v>
          </cell>
          <cell r="R20">
            <v>0</v>
          </cell>
          <cell r="S20">
            <v>-2.9534368591666671</v>
          </cell>
          <cell r="U20">
            <v>27.303495465833333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J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0</v>
          </cell>
          <cell r="AW20">
            <v>0</v>
          </cell>
          <cell r="AY20">
            <v>0</v>
          </cell>
          <cell r="BA20">
            <v>0</v>
          </cell>
          <cell r="BB20">
            <v>0</v>
          </cell>
          <cell r="BC20">
            <v>0</v>
          </cell>
          <cell r="BD20">
            <v>0</v>
          </cell>
          <cell r="BE20">
            <v>0</v>
          </cell>
          <cell r="BF20">
            <v>0</v>
          </cell>
          <cell r="BG20">
            <v>0</v>
          </cell>
          <cell r="BH20">
            <v>0</v>
          </cell>
          <cell r="BI20">
            <v>0</v>
          </cell>
          <cell r="BJ20">
            <v>0</v>
          </cell>
          <cell r="BK20">
            <v>0</v>
          </cell>
          <cell r="BL20">
            <v>0</v>
          </cell>
          <cell r="BN20">
            <v>0</v>
          </cell>
          <cell r="BP20">
            <v>0</v>
          </cell>
          <cell r="BQ20">
            <v>0</v>
          </cell>
          <cell r="BR20">
            <v>0</v>
          </cell>
          <cell r="BS20">
            <v>0</v>
          </cell>
          <cell r="BT20">
            <v>0</v>
          </cell>
          <cell r="BU20">
            <v>0</v>
          </cell>
          <cell r="BV20">
            <v>0</v>
          </cell>
          <cell r="BW20">
            <v>0</v>
          </cell>
          <cell r="BX20">
            <v>0</v>
          </cell>
          <cell r="BY20">
            <v>0</v>
          </cell>
          <cell r="BZ20">
            <v>0</v>
          </cell>
          <cell r="CA20">
            <v>0</v>
          </cell>
          <cell r="CC20">
            <v>0</v>
          </cell>
        </row>
        <row r="21">
          <cell r="B21" t="str">
            <v>Total Revenue</v>
          </cell>
          <cell r="F21">
            <v>483.66163889199998</v>
          </cell>
          <cell r="H21">
            <v>73.69843929388</v>
          </cell>
          <cell r="I21">
            <v>74.429315293879995</v>
          </cell>
          <cell r="J21">
            <v>0</v>
          </cell>
          <cell r="K21">
            <v>84.685932284166668</v>
          </cell>
          <cell r="L21">
            <v>84.685932284166668</v>
          </cell>
          <cell r="M21">
            <v>84.685932284166668</v>
          </cell>
          <cell r="N21">
            <v>0</v>
          </cell>
          <cell r="O21">
            <v>109.28363365750002</v>
          </cell>
          <cell r="P21">
            <v>109.28363365750002</v>
          </cell>
          <cell r="Q21">
            <v>109.28363365750002</v>
          </cell>
          <cell r="R21">
            <v>0</v>
          </cell>
          <cell r="S21">
            <v>95.437966990833345</v>
          </cell>
          <cell r="U21">
            <v>825.4744194035934</v>
          </cell>
          <cell r="W21">
            <v>77.2378823340499</v>
          </cell>
          <cell r="X21">
            <v>77.793665304346931</v>
          </cell>
          <cell r="Y21">
            <v>0</v>
          </cell>
          <cell r="Z21">
            <v>92.538570992079229</v>
          </cell>
          <cell r="AA21">
            <v>92.538570992079229</v>
          </cell>
          <cell r="AB21">
            <v>92.538570992079229</v>
          </cell>
          <cell r="AC21">
            <v>0</v>
          </cell>
          <cell r="AD21">
            <v>105.21061005742577</v>
          </cell>
          <cell r="AE21">
            <v>105.21061005742577</v>
          </cell>
          <cell r="AF21">
            <v>105.21061005742577</v>
          </cell>
          <cell r="AG21">
            <v>0</v>
          </cell>
          <cell r="AH21">
            <v>105.21061005742577</v>
          </cell>
          <cell r="AJ21">
            <v>853.48970084433779</v>
          </cell>
          <cell r="AL21">
            <v>77.2378823340499</v>
          </cell>
          <cell r="AM21">
            <v>77.793665304346931</v>
          </cell>
          <cell r="AN21">
            <v>0</v>
          </cell>
          <cell r="AO21">
            <v>92.538570992079229</v>
          </cell>
          <cell r="AP21">
            <v>92.538570992079229</v>
          </cell>
          <cell r="AQ21">
            <v>92.538570992079229</v>
          </cell>
          <cell r="AR21">
            <v>0</v>
          </cell>
          <cell r="AS21">
            <v>105.21061005742577</v>
          </cell>
          <cell r="AT21">
            <v>105.21061005742577</v>
          </cell>
          <cell r="AU21">
            <v>105.21061005742577</v>
          </cell>
          <cell r="AV21">
            <v>0</v>
          </cell>
          <cell r="AW21">
            <v>105.21061005742577</v>
          </cell>
          <cell r="AY21">
            <v>853.48970084433779</v>
          </cell>
          <cell r="BA21">
            <v>81.099776450752387</v>
          </cell>
          <cell r="BB21">
            <v>81.683348569564274</v>
          </cell>
          <cell r="BC21">
            <v>0</v>
          </cell>
          <cell r="BD21">
            <v>97.165499541683175</v>
          </cell>
          <cell r="BE21">
            <v>97.165499541683175</v>
          </cell>
          <cell r="BF21">
            <v>97.165499541683175</v>
          </cell>
          <cell r="BG21">
            <v>0</v>
          </cell>
          <cell r="BH21">
            <v>110.47114056029704</v>
          </cell>
          <cell r="BI21">
            <v>110.47114056029704</v>
          </cell>
          <cell r="BJ21">
            <v>110.47114056029704</v>
          </cell>
          <cell r="BK21">
            <v>0</v>
          </cell>
          <cell r="BL21">
            <v>110.47114056029704</v>
          </cell>
          <cell r="BN21">
            <v>896.16418588655438</v>
          </cell>
          <cell r="BP21">
            <v>85.154765273289996</v>
          </cell>
          <cell r="BQ21">
            <v>85.767515998042498</v>
          </cell>
          <cell r="BR21">
            <v>0</v>
          </cell>
          <cell r="BS21">
            <v>102.02377451876734</v>
          </cell>
          <cell r="BT21">
            <v>102.02377451876734</v>
          </cell>
          <cell r="BU21">
            <v>102.02377451876734</v>
          </cell>
          <cell r="BV21">
            <v>0</v>
          </cell>
          <cell r="BW21">
            <v>115.99469758831191</v>
          </cell>
          <cell r="BX21">
            <v>115.99469758831191</v>
          </cell>
          <cell r="BY21">
            <v>115.99469758831191</v>
          </cell>
          <cell r="BZ21">
            <v>0</v>
          </cell>
          <cell r="CA21">
            <v>115.99469758831191</v>
          </cell>
          <cell r="CC21">
            <v>940.97239518088236</v>
          </cell>
        </row>
        <row r="22">
          <cell r="B22" t="str">
            <v>% Revenue Distribution</v>
          </cell>
          <cell r="H22">
            <v>8.9280100705152368E-2</v>
          </cell>
          <cell r="I22">
            <v>9.0165501854867047E-2</v>
          </cell>
          <cell r="J22">
            <v>0</v>
          </cell>
          <cell r="K22">
            <v>0.10259061976184845</v>
          </cell>
          <cell r="L22">
            <v>0.10259061976184845</v>
          </cell>
          <cell r="M22">
            <v>0.10259061976184845</v>
          </cell>
          <cell r="N22">
            <v>0</v>
          </cell>
          <cell r="O22">
            <v>0.13238887976257049</v>
          </cell>
          <cell r="P22">
            <v>0.13238887976257049</v>
          </cell>
          <cell r="Q22">
            <v>0.13238887976257049</v>
          </cell>
          <cell r="R22">
            <v>0</v>
          </cell>
          <cell r="S22">
            <v>0.11561589886672373</v>
          </cell>
          <cell r="W22">
            <v>9.049656048296803E-2</v>
          </cell>
          <cell r="X22">
            <v>9.1147749325372576E-2</v>
          </cell>
          <cell r="Y22">
            <v>0</v>
          </cell>
          <cell r="Z22">
            <v>0.10842376996527661</v>
          </cell>
          <cell r="AA22">
            <v>0.10842376996527661</v>
          </cell>
          <cell r="AB22">
            <v>0.10842376996527661</v>
          </cell>
          <cell r="AC22">
            <v>0</v>
          </cell>
          <cell r="AD22">
            <v>0.12327109507395734</v>
          </cell>
          <cell r="AE22">
            <v>0.12327109507395734</v>
          </cell>
          <cell r="AF22">
            <v>0.12327109507395734</v>
          </cell>
          <cell r="AG22">
            <v>0</v>
          </cell>
          <cell r="AH22">
            <v>0.12327109507395734</v>
          </cell>
          <cell r="AL22">
            <v>9.049656048296803E-2</v>
          </cell>
          <cell r="AM22">
            <v>9.1147749325372576E-2</v>
          </cell>
          <cell r="AN22">
            <v>0</v>
          </cell>
          <cell r="AO22">
            <v>0.10842376996527661</v>
          </cell>
          <cell r="AP22">
            <v>0.10842376996527661</v>
          </cell>
          <cell r="AQ22">
            <v>0.10842376996527661</v>
          </cell>
          <cell r="AR22">
            <v>0</v>
          </cell>
          <cell r="AS22">
            <v>0.12327109507395734</v>
          </cell>
          <cell r="AT22">
            <v>0.12327109507395734</v>
          </cell>
          <cell r="AU22">
            <v>0.12327109507395734</v>
          </cell>
          <cell r="AV22">
            <v>0</v>
          </cell>
          <cell r="AW22">
            <v>0.12327109507395734</v>
          </cell>
          <cell r="BA22">
            <v>9.0496560482968044E-2</v>
          </cell>
          <cell r="BB22">
            <v>9.1147749325372604E-2</v>
          </cell>
          <cell r="BC22">
            <v>0</v>
          </cell>
          <cell r="BD22">
            <v>0.10842376996527663</v>
          </cell>
          <cell r="BE22">
            <v>0.10842376996527663</v>
          </cell>
          <cell r="BF22">
            <v>0.10842376996527663</v>
          </cell>
          <cell r="BG22">
            <v>0</v>
          </cell>
          <cell r="BH22">
            <v>0.12327109507395737</v>
          </cell>
          <cell r="BI22">
            <v>0.12327109507395737</v>
          </cell>
          <cell r="BJ22">
            <v>0.12327109507395737</v>
          </cell>
          <cell r="BK22">
            <v>0</v>
          </cell>
          <cell r="BL22">
            <v>0.12327109507395737</v>
          </cell>
          <cell r="BP22">
            <v>9.0496560482968016E-2</v>
          </cell>
          <cell r="BQ22">
            <v>9.114774932537259E-2</v>
          </cell>
          <cell r="BR22">
            <v>0</v>
          </cell>
          <cell r="BS22">
            <v>0.1084237699652766</v>
          </cell>
          <cell r="BT22">
            <v>0.1084237699652766</v>
          </cell>
          <cell r="BU22">
            <v>0.1084237699652766</v>
          </cell>
          <cell r="BV22">
            <v>0</v>
          </cell>
          <cell r="BW22">
            <v>0.12327109507395734</v>
          </cell>
          <cell r="BX22">
            <v>0.12327109507395734</v>
          </cell>
          <cell r="BY22">
            <v>0.12327109507395734</v>
          </cell>
          <cell r="BZ22">
            <v>0</v>
          </cell>
          <cell r="CA22">
            <v>0.12327109507395734</v>
          </cell>
        </row>
        <row r="23">
          <cell r="D23" t="str">
            <v>FY17</v>
          </cell>
        </row>
        <row r="24">
          <cell r="B24" t="str">
            <v>Cost of Revenue</v>
          </cell>
          <cell r="D24" t="str">
            <v>% Revenue</v>
          </cell>
        </row>
        <row r="25">
          <cell r="B25" t="str">
            <v>Instructional Costs</v>
          </cell>
          <cell r="D25">
            <v>0.16863785357343569</v>
          </cell>
          <cell r="F25">
            <v>126.38224250519441</v>
          </cell>
          <cell r="H25">
            <v>11.600519522333336</v>
          </cell>
          <cell r="I25">
            <v>11.600519522333336</v>
          </cell>
          <cell r="J25">
            <v>11.600519522333336</v>
          </cell>
          <cell r="K25">
            <v>11.600519522333336</v>
          </cell>
          <cell r="L25">
            <v>11.600519522333336</v>
          </cell>
          <cell r="M25">
            <v>11.600519522333336</v>
          </cell>
          <cell r="N25">
            <v>11.600519522333336</v>
          </cell>
          <cell r="O25">
            <v>11.600519522333336</v>
          </cell>
          <cell r="P25">
            <v>11.600519522333336</v>
          </cell>
          <cell r="Q25">
            <v>11.600519522333336</v>
          </cell>
          <cell r="R25">
            <v>11.600519522333336</v>
          </cell>
          <cell r="S25">
            <v>11.600519522333336</v>
          </cell>
          <cell r="U25">
            <v>139.20623426800003</v>
          </cell>
          <cell r="W25">
            <v>11.994222599785239</v>
          </cell>
          <cell r="X25">
            <v>11.994222599785239</v>
          </cell>
          <cell r="Y25">
            <v>11.994222599785239</v>
          </cell>
          <cell r="Z25">
            <v>11.994222599785239</v>
          </cell>
          <cell r="AA25">
            <v>11.994222599785239</v>
          </cell>
          <cell r="AB25">
            <v>11.994222599785239</v>
          </cell>
          <cell r="AC25">
            <v>11.994222599785239</v>
          </cell>
          <cell r="AD25">
            <v>11.994222599785239</v>
          </cell>
          <cell r="AE25">
            <v>11.994222599785239</v>
          </cell>
          <cell r="AF25">
            <v>11.994222599785239</v>
          </cell>
          <cell r="AG25">
            <v>11.994222599785239</v>
          </cell>
          <cell r="AH25">
            <v>11.994222599785239</v>
          </cell>
          <cell r="AJ25">
            <v>143.93067119742287</v>
          </cell>
          <cell r="AL25">
            <v>11.994222599785239</v>
          </cell>
          <cell r="AM25">
            <v>11.994222599785239</v>
          </cell>
          <cell r="AN25">
            <v>11.994222599785239</v>
          </cell>
          <cell r="AO25">
            <v>11.994222599785239</v>
          </cell>
          <cell r="AP25">
            <v>11.994222599785239</v>
          </cell>
          <cell r="AQ25">
            <v>11.994222599785239</v>
          </cell>
          <cell r="AR25">
            <v>11.994222599785239</v>
          </cell>
          <cell r="AS25">
            <v>11.994222599785239</v>
          </cell>
          <cell r="AT25">
            <v>11.994222599785239</v>
          </cell>
          <cell r="AU25">
            <v>11.994222599785239</v>
          </cell>
          <cell r="AV25">
            <v>11.994222599785239</v>
          </cell>
          <cell r="AW25">
            <v>11.994222599785239</v>
          </cell>
          <cell r="AY25">
            <v>143.93067119742287</v>
          </cell>
          <cell r="BA25">
            <v>12.593933729774497</v>
          </cell>
          <cell r="BB25">
            <v>12.593933729774497</v>
          </cell>
          <cell r="BC25">
            <v>12.593933729774497</v>
          </cell>
          <cell r="BD25">
            <v>12.593933729774497</v>
          </cell>
          <cell r="BE25">
            <v>12.593933729774497</v>
          </cell>
          <cell r="BF25">
            <v>12.593933729774497</v>
          </cell>
          <cell r="BG25">
            <v>12.593933729774497</v>
          </cell>
          <cell r="BH25">
            <v>12.593933729774497</v>
          </cell>
          <cell r="BI25">
            <v>12.593933729774497</v>
          </cell>
          <cell r="BJ25">
            <v>12.593933729774497</v>
          </cell>
          <cell r="BK25">
            <v>12.593933729774497</v>
          </cell>
          <cell r="BL25">
            <v>12.593933729774497</v>
          </cell>
          <cell r="BN25">
            <v>151.12720475729395</v>
          </cell>
          <cell r="BP25">
            <v>13.223630416263225</v>
          </cell>
          <cell r="BQ25">
            <v>13.223630416263225</v>
          </cell>
          <cell r="BR25">
            <v>13.223630416263225</v>
          </cell>
          <cell r="BS25">
            <v>13.223630416263225</v>
          </cell>
          <cell r="BT25">
            <v>13.223630416263225</v>
          </cell>
          <cell r="BU25">
            <v>13.223630416263225</v>
          </cell>
          <cell r="BV25">
            <v>13.223630416263225</v>
          </cell>
          <cell r="BW25">
            <v>13.223630416263225</v>
          </cell>
          <cell r="BX25">
            <v>13.223630416263225</v>
          </cell>
          <cell r="BY25">
            <v>13.223630416263225</v>
          </cell>
          <cell r="BZ25">
            <v>13.223630416263225</v>
          </cell>
          <cell r="CA25">
            <v>13.223630416263225</v>
          </cell>
          <cell r="CC25">
            <v>158.68356499515869</v>
          </cell>
        </row>
        <row r="26">
          <cell r="B26" t="str">
            <v>Other Cost of Revenue</v>
          </cell>
          <cell r="D26">
            <v>0.29514129418574137</v>
          </cell>
          <cell r="F26">
            <v>140.14797664984664</v>
          </cell>
          <cell r="H26">
            <v>20.302632371666668</v>
          </cell>
          <cell r="I26">
            <v>20.302632371666668</v>
          </cell>
          <cell r="J26">
            <v>20.302632371666668</v>
          </cell>
          <cell r="K26">
            <v>20.302632371666668</v>
          </cell>
          <cell r="L26">
            <v>20.302632371666668</v>
          </cell>
          <cell r="M26">
            <v>20.302632371666668</v>
          </cell>
          <cell r="N26">
            <v>20.302632371666668</v>
          </cell>
          <cell r="O26">
            <v>20.302632371666668</v>
          </cell>
          <cell r="P26">
            <v>20.302632371666668</v>
          </cell>
          <cell r="Q26">
            <v>20.302632371666668</v>
          </cell>
          <cell r="R26">
            <v>20.302632371666668</v>
          </cell>
          <cell r="S26">
            <v>20.302632371666668</v>
          </cell>
          <cell r="U26">
            <v>243.63158846000002</v>
          </cell>
          <cell r="W26">
            <v>20.991671240116592</v>
          </cell>
          <cell r="X26">
            <v>20.991671240116592</v>
          </cell>
          <cell r="Y26">
            <v>20.991671240116592</v>
          </cell>
          <cell r="Z26">
            <v>20.991671240116592</v>
          </cell>
          <cell r="AA26">
            <v>20.991671240116592</v>
          </cell>
          <cell r="AB26">
            <v>20.991671240116592</v>
          </cell>
          <cell r="AC26">
            <v>20.991671240116592</v>
          </cell>
          <cell r="AD26">
            <v>20.991671240116592</v>
          </cell>
          <cell r="AE26">
            <v>20.991671240116592</v>
          </cell>
          <cell r="AF26">
            <v>20.991671240116592</v>
          </cell>
          <cell r="AG26">
            <v>20.991671240116592</v>
          </cell>
          <cell r="AH26">
            <v>20.991671240116592</v>
          </cell>
          <cell r="AJ26">
            <v>251.90005488139909</v>
          </cell>
          <cell r="AL26">
            <v>20.991671240116592</v>
          </cell>
          <cell r="AM26">
            <v>20.991671240116592</v>
          </cell>
          <cell r="AN26">
            <v>20.991671240116592</v>
          </cell>
          <cell r="AO26">
            <v>20.991671240116592</v>
          </cell>
          <cell r="AP26">
            <v>20.991671240116592</v>
          </cell>
          <cell r="AQ26">
            <v>20.991671240116592</v>
          </cell>
          <cell r="AR26">
            <v>20.991671240116592</v>
          </cell>
          <cell r="AS26">
            <v>20.991671240116592</v>
          </cell>
          <cell r="AT26">
            <v>20.991671240116592</v>
          </cell>
          <cell r="AU26">
            <v>20.991671240116592</v>
          </cell>
          <cell r="AV26">
            <v>20.991671240116592</v>
          </cell>
          <cell r="AW26">
            <v>20.991671240116592</v>
          </cell>
          <cell r="AY26">
            <v>251.90005488139909</v>
          </cell>
          <cell r="BA26">
            <v>22.041254802122413</v>
          </cell>
          <cell r="BB26">
            <v>22.041254802122413</v>
          </cell>
          <cell r="BC26">
            <v>22.041254802122413</v>
          </cell>
          <cell r="BD26">
            <v>22.041254802122413</v>
          </cell>
          <cell r="BE26">
            <v>22.041254802122413</v>
          </cell>
          <cell r="BF26">
            <v>22.041254802122413</v>
          </cell>
          <cell r="BG26">
            <v>22.041254802122413</v>
          </cell>
          <cell r="BH26">
            <v>22.041254802122413</v>
          </cell>
          <cell r="BI26">
            <v>22.041254802122413</v>
          </cell>
          <cell r="BJ26">
            <v>22.041254802122413</v>
          </cell>
          <cell r="BK26">
            <v>22.041254802122413</v>
          </cell>
          <cell r="BL26">
            <v>22.041254802122413</v>
          </cell>
          <cell r="BN26">
            <v>264.49505762546897</v>
          </cell>
          <cell r="BP26">
            <v>23.143317542228541</v>
          </cell>
          <cell r="BQ26">
            <v>23.143317542228541</v>
          </cell>
          <cell r="BR26">
            <v>23.143317542228541</v>
          </cell>
          <cell r="BS26">
            <v>23.143317542228541</v>
          </cell>
          <cell r="BT26">
            <v>23.143317542228541</v>
          </cell>
          <cell r="BU26">
            <v>23.143317542228541</v>
          </cell>
          <cell r="BV26">
            <v>23.143317542228541</v>
          </cell>
          <cell r="BW26">
            <v>23.143317542228541</v>
          </cell>
          <cell r="BX26">
            <v>23.143317542228541</v>
          </cell>
          <cell r="BY26">
            <v>23.143317542228541</v>
          </cell>
          <cell r="BZ26">
            <v>23.143317542228541</v>
          </cell>
          <cell r="CA26">
            <v>23.143317542228541</v>
          </cell>
          <cell r="CC26">
            <v>277.71981050674248</v>
          </cell>
        </row>
        <row r="27">
          <cell r="B27" t="str">
            <v>Total Cost of Revenue</v>
          </cell>
          <cell r="F27">
            <v>266.53021915504104</v>
          </cell>
          <cell r="H27">
            <v>31.903151894000004</v>
          </cell>
          <cell r="I27">
            <v>31.903151894000004</v>
          </cell>
          <cell r="J27">
            <v>31.903151894000004</v>
          </cell>
          <cell r="K27">
            <v>31.903151894000004</v>
          </cell>
          <cell r="L27">
            <v>31.903151894000004</v>
          </cell>
          <cell r="M27">
            <v>31.903151894000004</v>
          </cell>
          <cell r="N27">
            <v>31.903151894000004</v>
          </cell>
          <cell r="O27">
            <v>31.903151894000004</v>
          </cell>
          <cell r="P27">
            <v>31.903151894000004</v>
          </cell>
          <cell r="Q27">
            <v>31.903151894000004</v>
          </cell>
          <cell r="R27">
            <v>31.903151894000004</v>
          </cell>
          <cell r="S27">
            <v>31.903151894000004</v>
          </cell>
          <cell r="U27">
            <v>382.83782272800005</v>
          </cell>
          <cell r="W27">
            <v>32.985893839901834</v>
          </cell>
          <cell r="X27">
            <v>32.985893839901834</v>
          </cell>
          <cell r="Y27">
            <v>32.985893839901834</v>
          </cell>
          <cell r="Z27">
            <v>32.985893839901834</v>
          </cell>
          <cell r="AA27">
            <v>32.985893839901834</v>
          </cell>
          <cell r="AB27">
            <v>32.985893839901834</v>
          </cell>
          <cell r="AC27">
            <v>32.985893839901834</v>
          </cell>
          <cell r="AD27">
            <v>32.985893839901834</v>
          </cell>
          <cell r="AE27">
            <v>32.985893839901834</v>
          </cell>
          <cell r="AF27">
            <v>32.985893839901834</v>
          </cell>
          <cell r="AG27">
            <v>32.985893839901834</v>
          </cell>
          <cell r="AH27">
            <v>32.985893839901834</v>
          </cell>
          <cell r="AJ27">
            <v>395.83072607882195</v>
          </cell>
          <cell r="AL27">
            <v>32.985893839901834</v>
          </cell>
          <cell r="AM27">
            <v>32.985893839901834</v>
          </cell>
          <cell r="AN27">
            <v>32.985893839901834</v>
          </cell>
          <cell r="AO27">
            <v>32.985893839901834</v>
          </cell>
          <cell r="AP27">
            <v>32.985893839901834</v>
          </cell>
          <cell r="AQ27">
            <v>32.985893839901834</v>
          </cell>
          <cell r="AR27">
            <v>32.985893839901834</v>
          </cell>
          <cell r="AS27">
            <v>32.985893839901834</v>
          </cell>
          <cell r="AT27">
            <v>32.985893839901834</v>
          </cell>
          <cell r="AU27">
            <v>32.985893839901834</v>
          </cell>
          <cell r="AV27">
            <v>32.985893839901834</v>
          </cell>
          <cell r="AW27">
            <v>32.985893839901834</v>
          </cell>
          <cell r="AY27">
            <v>395.83072607882195</v>
          </cell>
          <cell r="BA27">
            <v>34.635188531896908</v>
          </cell>
          <cell r="BB27">
            <v>34.635188531896908</v>
          </cell>
          <cell r="BC27">
            <v>34.635188531896908</v>
          </cell>
          <cell r="BD27">
            <v>34.635188531896908</v>
          </cell>
          <cell r="BE27">
            <v>34.635188531896908</v>
          </cell>
          <cell r="BF27">
            <v>34.635188531896908</v>
          </cell>
          <cell r="BG27">
            <v>34.635188531896908</v>
          </cell>
          <cell r="BH27">
            <v>34.635188531896908</v>
          </cell>
          <cell r="BI27">
            <v>34.635188531896908</v>
          </cell>
          <cell r="BJ27">
            <v>34.635188531896908</v>
          </cell>
          <cell r="BK27">
            <v>34.635188531896908</v>
          </cell>
          <cell r="BL27">
            <v>34.635188531896908</v>
          </cell>
          <cell r="BN27">
            <v>415.62226238276293</v>
          </cell>
          <cell r="BP27">
            <v>36.366947958491764</v>
          </cell>
          <cell r="BQ27">
            <v>36.366947958491764</v>
          </cell>
          <cell r="BR27">
            <v>36.366947958491764</v>
          </cell>
          <cell r="BS27">
            <v>36.366947958491764</v>
          </cell>
          <cell r="BT27">
            <v>36.366947958491764</v>
          </cell>
          <cell r="BU27">
            <v>36.366947958491764</v>
          </cell>
          <cell r="BV27">
            <v>36.366947958491764</v>
          </cell>
          <cell r="BW27">
            <v>36.366947958491764</v>
          </cell>
          <cell r="BX27">
            <v>36.366947958491764</v>
          </cell>
          <cell r="BY27">
            <v>36.366947958491764</v>
          </cell>
          <cell r="BZ27">
            <v>36.366947958491764</v>
          </cell>
          <cell r="CA27">
            <v>36.366947958491764</v>
          </cell>
          <cell r="CC27">
            <v>436.40337550190117</v>
          </cell>
        </row>
        <row r="29">
          <cell r="B29" t="str">
            <v>Gross Profit</v>
          </cell>
          <cell r="F29">
            <v>217.13141973695895</v>
          </cell>
          <cell r="H29">
            <v>41.795287399879996</v>
          </cell>
          <cell r="I29">
            <v>42.526163399879991</v>
          </cell>
          <cell r="J29">
            <v>-31.903151894000004</v>
          </cell>
          <cell r="K29">
            <v>52.782780390166664</v>
          </cell>
          <cell r="L29">
            <v>52.782780390166664</v>
          </cell>
          <cell r="M29">
            <v>52.782780390166664</v>
          </cell>
          <cell r="N29">
            <v>-31.903151894000004</v>
          </cell>
          <cell r="O29">
            <v>77.380481763500015</v>
          </cell>
          <cell r="P29">
            <v>77.380481763500015</v>
          </cell>
          <cell r="Q29">
            <v>77.380481763500015</v>
          </cell>
          <cell r="R29">
            <v>-31.903151894000004</v>
          </cell>
          <cell r="S29">
            <v>63.534815096833341</v>
          </cell>
          <cell r="U29">
            <v>442.63659667559335</v>
          </cell>
          <cell r="W29">
            <v>44.251988494148065</v>
          </cell>
          <cell r="X29">
            <v>44.807771464445096</v>
          </cell>
          <cell r="Y29">
            <v>-32.985893839901834</v>
          </cell>
          <cell r="Z29">
            <v>59.552677152177395</v>
          </cell>
          <cell r="AA29">
            <v>59.552677152177395</v>
          </cell>
          <cell r="AB29">
            <v>59.552677152177395</v>
          </cell>
          <cell r="AC29">
            <v>-32.985893839901834</v>
          </cell>
          <cell r="AD29">
            <v>72.224716217523934</v>
          </cell>
          <cell r="AE29">
            <v>72.224716217523934</v>
          </cell>
          <cell r="AF29">
            <v>72.224716217523934</v>
          </cell>
          <cell r="AG29">
            <v>-32.985893839901834</v>
          </cell>
          <cell r="AH29">
            <v>72.224716217523934</v>
          </cell>
          <cell r="AJ29">
            <v>457.65897476551584</v>
          </cell>
          <cell r="AL29">
            <v>44.251988494148065</v>
          </cell>
          <cell r="AM29">
            <v>44.807771464445096</v>
          </cell>
          <cell r="AN29">
            <v>-32.985893839901834</v>
          </cell>
          <cell r="AO29">
            <v>59.552677152177395</v>
          </cell>
          <cell r="AP29">
            <v>59.552677152177395</v>
          </cell>
          <cell r="AQ29">
            <v>59.552677152177395</v>
          </cell>
          <cell r="AR29">
            <v>-32.985893839901834</v>
          </cell>
          <cell r="AS29">
            <v>72.224716217523934</v>
          </cell>
          <cell r="AT29">
            <v>72.224716217523934</v>
          </cell>
          <cell r="AU29">
            <v>72.224716217523934</v>
          </cell>
          <cell r="AV29">
            <v>-32.985893839901834</v>
          </cell>
          <cell r="AW29">
            <v>72.224716217523934</v>
          </cell>
          <cell r="AY29">
            <v>457.65897476551584</v>
          </cell>
          <cell r="BA29">
            <v>46.464587918855479</v>
          </cell>
          <cell r="BB29">
            <v>47.048160037667365</v>
          </cell>
          <cell r="BC29">
            <v>-34.635188531896908</v>
          </cell>
          <cell r="BD29">
            <v>62.530311009786267</v>
          </cell>
          <cell r="BE29">
            <v>62.530311009786267</v>
          </cell>
          <cell r="BF29">
            <v>62.530311009786267</v>
          </cell>
          <cell r="BG29">
            <v>-34.635188531896908</v>
          </cell>
          <cell r="BH29">
            <v>75.835952028400129</v>
          </cell>
          <cell r="BI29">
            <v>75.835952028400129</v>
          </cell>
          <cell r="BJ29">
            <v>75.835952028400129</v>
          </cell>
          <cell r="BK29">
            <v>-34.635188531896908</v>
          </cell>
          <cell r="BL29">
            <v>75.835952028400129</v>
          </cell>
          <cell r="BN29">
            <v>480.54192350379145</v>
          </cell>
          <cell r="BP29">
            <v>48.787817314798232</v>
          </cell>
          <cell r="BQ29">
            <v>49.400568039550734</v>
          </cell>
          <cell r="BR29">
            <v>-36.366947958491764</v>
          </cell>
          <cell r="BS29">
            <v>65.656826560275576</v>
          </cell>
          <cell r="BT29">
            <v>65.656826560275576</v>
          </cell>
          <cell r="BU29">
            <v>65.656826560275576</v>
          </cell>
          <cell r="BV29">
            <v>-36.366947958491764</v>
          </cell>
          <cell r="BW29">
            <v>79.627749629820144</v>
          </cell>
          <cell r="BX29">
            <v>79.627749629820144</v>
          </cell>
          <cell r="BY29">
            <v>79.627749629820144</v>
          </cell>
          <cell r="BZ29">
            <v>-36.366947958491764</v>
          </cell>
          <cell r="CA29">
            <v>79.627749629820144</v>
          </cell>
          <cell r="CC29">
            <v>504.56901967898119</v>
          </cell>
        </row>
        <row r="30">
          <cell r="D30" t="str">
            <v>FY17</v>
          </cell>
        </row>
        <row r="31">
          <cell r="D31" t="str">
            <v>% Revenue</v>
          </cell>
        </row>
        <row r="32">
          <cell r="B32" t="str">
            <v xml:space="preserve">Salaries Expense                                   </v>
          </cell>
          <cell r="D32">
            <v>5.0031532206460307E-3</v>
          </cell>
          <cell r="F32">
            <v>9.0971603838923532</v>
          </cell>
          <cell r="H32">
            <v>0.34416458333333338</v>
          </cell>
          <cell r="I32">
            <v>0.34416458333333338</v>
          </cell>
          <cell r="J32">
            <v>0.34416458333333338</v>
          </cell>
          <cell r="K32">
            <v>0.34416458333333338</v>
          </cell>
          <cell r="L32">
            <v>0.34416458333333338</v>
          </cell>
          <cell r="M32">
            <v>0.34416458333333338</v>
          </cell>
          <cell r="N32">
            <v>0.34416458333333338</v>
          </cell>
          <cell r="O32">
            <v>0.34416458333333338</v>
          </cell>
          <cell r="P32">
            <v>0.34416458333333338</v>
          </cell>
          <cell r="Q32">
            <v>0.34416458333333338</v>
          </cell>
          <cell r="R32">
            <v>0.34416458333333338</v>
          </cell>
          <cell r="S32">
            <v>0.34416458333333338</v>
          </cell>
          <cell r="U32">
            <v>4.1299750000000008</v>
          </cell>
          <cell r="W32">
            <v>0.35584497879729721</v>
          </cell>
          <cell r="X32">
            <v>0.35584497879729721</v>
          </cell>
          <cell r="Y32">
            <v>0.35584497879729721</v>
          </cell>
          <cell r="Z32">
            <v>0.35584497879729721</v>
          </cell>
          <cell r="AA32">
            <v>0.35584497879729721</v>
          </cell>
          <cell r="AB32">
            <v>0.35584497879729721</v>
          </cell>
          <cell r="AC32">
            <v>0.35584497879729721</v>
          </cell>
          <cell r="AD32">
            <v>0.35584497879729721</v>
          </cell>
          <cell r="AE32">
            <v>0.35584497879729721</v>
          </cell>
          <cell r="AF32">
            <v>0.35584497879729721</v>
          </cell>
          <cell r="AG32">
            <v>0.35584497879729721</v>
          </cell>
          <cell r="AH32">
            <v>0.35584497879729721</v>
          </cell>
          <cell r="AJ32">
            <v>4.2701397455675663</v>
          </cell>
          <cell r="AL32">
            <v>0.35584497879729721</v>
          </cell>
          <cell r="AM32">
            <v>0.35584497879729721</v>
          </cell>
          <cell r="AN32">
            <v>0.35584497879729721</v>
          </cell>
          <cell r="AO32">
            <v>0.35584497879729721</v>
          </cell>
          <cell r="AP32">
            <v>0.35584497879729721</v>
          </cell>
          <cell r="AQ32">
            <v>0.35584497879729721</v>
          </cell>
          <cell r="AR32">
            <v>0.35584497879729721</v>
          </cell>
          <cell r="AS32">
            <v>0.35584497879729721</v>
          </cell>
          <cell r="AT32">
            <v>0.35584497879729721</v>
          </cell>
          <cell r="AU32">
            <v>0.35584497879729721</v>
          </cell>
          <cell r="AV32">
            <v>0.35584497879729721</v>
          </cell>
          <cell r="AW32">
            <v>0.35584497879729721</v>
          </cell>
          <cell r="AY32">
            <v>4.2701397455675663</v>
          </cell>
          <cell r="BA32">
            <v>0.37363722773716185</v>
          </cell>
          <cell r="BB32">
            <v>0.37363722773716185</v>
          </cell>
          <cell r="BC32">
            <v>0.37363722773716185</v>
          </cell>
          <cell r="BD32">
            <v>0.37363722773716185</v>
          </cell>
          <cell r="BE32">
            <v>0.37363722773716185</v>
          </cell>
          <cell r="BF32">
            <v>0.37363722773716185</v>
          </cell>
          <cell r="BG32">
            <v>0.37363722773716185</v>
          </cell>
          <cell r="BH32">
            <v>0.37363722773716185</v>
          </cell>
          <cell r="BI32">
            <v>0.37363722773716185</v>
          </cell>
          <cell r="BJ32">
            <v>0.37363722773716185</v>
          </cell>
          <cell r="BK32">
            <v>0.37363722773716185</v>
          </cell>
          <cell r="BL32">
            <v>0.37363722773716185</v>
          </cell>
          <cell r="BN32">
            <v>4.4836467328459424</v>
          </cell>
          <cell r="BP32">
            <v>0.39231908912402008</v>
          </cell>
          <cell r="BQ32">
            <v>0.39231908912402008</v>
          </cell>
          <cell r="BR32">
            <v>0.39231908912402008</v>
          </cell>
          <cell r="BS32">
            <v>0.39231908912402008</v>
          </cell>
          <cell r="BT32">
            <v>0.39231908912402008</v>
          </cell>
          <cell r="BU32">
            <v>0.39231908912402008</v>
          </cell>
          <cell r="BV32">
            <v>0.39231908912402008</v>
          </cell>
          <cell r="BW32">
            <v>0.39231908912402008</v>
          </cell>
          <cell r="BX32">
            <v>0.39231908912402008</v>
          </cell>
          <cell r="BY32">
            <v>0.39231908912402008</v>
          </cell>
          <cell r="BZ32">
            <v>0.39231908912402008</v>
          </cell>
          <cell r="CA32">
            <v>0.39231908912402008</v>
          </cell>
          <cell r="CC32">
            <v>4.7078290694882412</v>
          </cell>
        </row>
        <row r="33">
          <cell r="B33" t="str">
            <v>Marketing Expenses</v>
          </cell>
          <cell r="D33">
            <v>5.567432850699907E-2</v>
          </cell>
          <cell r="F33">
            <v>42.704650242406252</v>
          </cell>
          <cell r="H33">
            <v>3.8298111666666657</v>
          </cell>
          <cell r="I33">
            <v>3.8298111666666657</v>
          </cell>
          <cell r="J33">
            <v>3.8298111666666657</v>
          </cell>
          <cell r="K33">
            <v>3.8298111666666657</v>
          </cell>
          <cell r="L33">
            <v>3.8298111666666657</v>
          </cell>
          <cell r="M33">
            <v>3.8298111666666657</v>
          </cell>
          <cell r="N33">
            <v>3.8298111666666657</v>
          </cell>
          <cell r="O33">
            <v>3.8298111666666657</v>
          </cell>
          <cell r="P33">
            <v>3.8298111666666657</v>
          </cell>
          <cell r="Q33">
            <v>3.8298111666666657</v>
          </cell>
          <cell r="R33">
            <v>3.8298111666666657</v>
          </cell>
          <cell r="S33">
            <v>3.8298111666666657</v>
          </cell>
          <cell r="U33">
            <v>45.957733999999988</v>
          </cell>
          <cell r="W33">
            <v>3.9597888318456689</v>
          </cell>
          <cell r="X33">
            <v>3.9597888318456689</v>
          </cell>
          <cell r="Y33">
            <v>3.9597888318456689</v>
          </cell>
          <cell r="Z33">
            <v>3.9597888318456689</v>
          </cell>
          <cell r="AA33">
            <v>3.9597888318456689</v>
          </cell>
          <cell r="AB33">
            <v>3.9597888318456689</v>
          </cell>
          <cell r="AC33">
            <v>3.9597888318456689</v>
          </cell>
          <cell r="AD33">
            <v>3.9597888318456689</v>
          </cell>
          <cell r="AE33">
            <v>3.9597888318456689</v>
          </cell>
          <cell r="AF33">
            <v>3.9597888318456689</v>
          </cell>
          <cell r="AG33">
            <v>3.9597888318456689</v>
          </cell>
          <cell r="AH33">
            <v>3.9597888318456689</v>
          </cell>
          <cell r="AJ33">
            <v>47.517465982148025</v>
          </cell>
          <cell r="AL33">
            <v>3.9597888318456689</v>
          </cell>
          <cell r="AM33">
            <v>3.9597888318456689</v>
          </cell>
          <cell r="AN33">
            <v>3.9597888318456689</v>
          </cell>
          <cell r="AO33">
            <v>3.9597888318456689</v>
          </cell>
          <cell r="AP33">
            <v>3.9597888318456689</v>
          </cell>
          <cell r="AQ33">
            <v>3.9597888318456689</v>
          </cell>
          <cell r="AR33">
            <v>3.9597888318456689</v>
          </cell>
          <cell r="AS33">
            <v>3.9597888318456689</v>
          </cell>
          <cell r="AT33">
            <v>3.9597888318456689</v>
          </cell>
          <cell r="AU33">
            <v>3.9597888318456689</v>
          </cell>
          <cell r="AV33">
            <v>3.9597888318456689</v>
          </cell>
          <cell r="AW33">
            <v>3.9597888318456689</v>
          </cell>
          <cell r="AY33">
            <v>47.517465982148025</v>
          </cell>
          <cell r="BA33">
            <v>4.1577782734379509</v>
          </cell>
          <cell r="BB33">
            <v>4.1577782734379509</v>
          </cell>
          <cell r="BC33">
            <v>4.1577782734379509</v>
          </cell>
          <cell r="BD33">
            <v>4.1577782734379509</v>
          </cell>
          <cell r="BE33">
            <v>4.1577782734379509</v>
          </cell>
          <cell r="BF33">
            <v>4.1577782734379509</v>
          </cell>
          <cell r="BG33">
            <v>4.1577782734379509</v>
          </cell>
          <cell r="BH33">
            <v>4.1577782734379509</v>
          </cell>
          <cell r="BI33">
            <v>4.1577782734379509</v>
          </cell>
          <cell r="BJ33">
            <v>4.1577782734379509</v>
          </cell>
          <cell r="BK33">
            <v>4.1577782734379509</v>
          </cell>
          <cell r="BL33">
            <v>4.1577782734379509</v>
          </cell>
          <cell r="BN33">
            <v>49.893339281255408</v>
          </cell>
          <cell r="BP33">
            <v>4.3656671871098496</v>
          </cell>
          <cell r="BQ33">
            <v>4.3656671871098496</v>
          </cell>
          <cell r="BR33">
            <v>4.3656671871098496</v>
          </cell>
          <cell r="BS33">
            <v>4.3656671871098496</v>
          </cell>
          <cell r="BT33">
            <v>4.3656671871098496</v>
          </cell>
          <cell r="BU33">
            <v>4.3656671871098496</v>
          </cell>
          <cell r="BV33">
            <v>4.3656671871098496</v>
          </cell>
          <cell r="BW33">
            <v>4.3656671871098496</v>
          </cell>
          <cell r="BX33">
            <v>4.3656671871098496</v>
          </cell>
          <cell r="BY33">
            <v>4.3656671871098496</v>
          </cell>
          <cell r="BZ33">
            <v>4.3656671871098496</v>
          </cell>
          <cell r="CA33">
            <v>4.3656671871098496</v>
          </cell>
          <cell r="CC33">
            <v>52.388006245318195</v>
          </cell>
        </row>
        <row r="34">
          <cell r="B34" t="str">
            <v>School Expenses</v>
          </cell>
          <cell r="D34">
            <v>0.22130098913218743</v>
          </cell>
          <cell r="F34">
            <v>15.993534161940342</v>
          </cell>
          <cell r="H34">
            <v>15.223192126444445</v>
          </cell>
          <cell r="I34">
            <v>15.223192126444445</v>
          </cell>
          <cell r="J34">
            <v>15.223192126444445</v>
          </cell>
          <cell r="K34">
            <v>15.223192126444445</v>
          </cell>
          <cell r="L34">
            <v>15.223192126444445</v>
          </cell>
          <cell r="M34">
            <v>15.223192126444445</v>
          </cell>
          <cell r="N34">
            <v>15.223192126444445</v>
          </cell>
          <cell r="O34">
            <v>15.223192126444445</v>
          </cell>
          <cell r="P34">
            <v>15.223192126444445</v>
          </cell>
          <cell r="Q34">
            <v>15.223192126444445</v>
          </cell>
          <cell r="R34">
            <v>15.223192126444445</v>
          </cell>
          <cell r="S34">
            <v>15.223192126444445</v>
          </cell>
          <cell r="U34">
            <v>182.67830551733334</v>
          </cell>
          <cell r="W34">
            <v>15.739842917582225</v>
          </cell>
          <cell r="X34">
            <v>15.739842917582225</v>
          </cell>
          <cell r="Y34">
            <v>15.739842917582225</v>
          </cell>
          <cell r="Z34">
            <v>15.739842917582225</v>
          </cell>
          <cell r="AA34">
            <v>15.739842917582225</v>
          </cell>
          <cell r="AB34">
            <v>15.739842917582225</v>
          </cell>
          <cell r="AC34">
            <v>15.739842917582225</v>
          </cell>
          <cell r="AD34">
            <v>15.739842917582225</v>
          </cell>
          <cell r="AE34">
            <v>15.739842917582225</v>
          </cell>
          <cell r="AF34">
            <v>15.739842917582225</v>
          </cell>
          <cell r="AG34">
            <v>15.739842917582225</v>
          </cell>
          <cell r="AH34">
            <v>15.739842917582225</v>
          </cell>
          <cell r="AJ34">
            <v>188.8781150109867</v>
          </cell>
          <cell r="AL34">
            <v>15.739842917582225</v>
          </cell>
          <cell r="AM34">
            <v>15.739842917582225</v>
          </cell>
          <cell r="AN34">
            <v>15.739842917582225</v>
          </cell>
          <cell r="AO34">
            <v>15.739842917582225</v>
          </cell>
          <cell r="AP34">
            <v>15.739842917582225</v>
          </cell>
          <cell r="AQ34">
            <v>15.739842917582225</v>
          </cell>
          <cell r="AR34">
            <v>15.739842917582225</v>
          </cell>
          <cell r="AS34">
            <v>15.739842917582225</v>
          </cell>
          <cell r="AT34">
            <v>15.739842917582225</v>
          </cell>
          <cell r="AU34">
            <v>15.739842917582225</v>
          </cell>
          <cell r="AV34">
            <v>15.739842917582225</v>
          </cell>
          <cell r="AW34">
            <v>15.739842917582225</v>
          </cell>
          <cell r="AY34">
            <v>188.8781150109867</v>
          </cell>
          <cell r="BA34">
            <v>16.526835063461331</v>
          </cell>
          <cell r="BB34">
            <v>16.526835063461331</v>
          </cell>
          <cell r="BC34">
            <v>16.526835063461331</v>
          </cell>
          <cell r="BD34">
            <v>16.526835063461331</v>
          </cell>
          <cell r="BE34">
            <v>16.526835063461331</v>
          </cell>
          <cell r="BF34">
            <v>16.526835063461331</v>
          </cell>
          <cell r="BG34">
            <v>16.526835063461331</v>
          </cell>
          <cell r="BH34">
            <v>16.526835063461331</v>
          </cell>
          <cell r="BI34">
            <v>16.526835063461331</v>
          </cell>
          <cell r="BJ34">
            <v>16.526835063461331</v>
          </cell>
          <cell r="BK34">
            <v>16.526835063461331</v>
          </cell>
          <cell r="BL34">
            <v>16.526835063461331</v>
          </cell>
          <cell r="BN34">
            <v>198.32202076153598</v>
          </cell>
          <cell r="BP34">
            <v>17.353176816634402</v>
          </cell>
          <cell r="BQ34">
            <v>17.353176816634402</v>
          </cell>
          <cell r="BR34">
            <v>17.353176816634402</v>
          </cell>
          <cell r="BS34">
            <v>17.353176816634402</v>
          </cell>
          <cell r="BT34">
            <v>17.353176816634402</v>
          </cell>
          <cell r="BU34">
            <v>17.353176816634402</v>
          </cell>
          <cell r="BV34">
            <v>17.353176816634402</v>
          </cell>
          <cell r="BW34">
            <v>17.353176816634402</v>
          </cell>
          <cell r="BX34">
            <v>17.353176816634402</v>
          </cell>
          <cell r="BY34">
            <v>17.353176816634402</v>
          </cell>
          <cell r="BZ34">
            <v>17.353176816634402</v>
          </cell>
          <cell r="CA34">
            <v>17.353176816634402</v>
          </cell>
          <cell r="CC34">
            <v>208.23812179961283</v>
          </cell>
        </row>
        <row r="35">
          <cell r="B35" t="str">
            <v>Total Cost of Revenue</v>
          </cell>
          <cell r="F35">
            <v>67.79534478823895</v>
          </cell>
          <cell r="H35">
            <v>19.397167876444446</v>
          </cell>
          <cell r="I35">
            <v>19.397167876444446</v>
          </cell>
          <cell r="J35">
            <v>19.397167876444446</v>
          </cell>
          <cell r="K35">
            <v>19.397167876444446</v>
          </cell>
          <cell r="L35">
            <v>19.397167876444446</v>
          </cell>
          <cell r="M35">
            <v>19.397167876444446</v>
          </cell>
          <cell r="N35">
            <v>19.397167876444446</v>
          </cell>
          <cell r="O35">
            <v>19.397167876444446</v>
          </cell>
          <cell r="P35">
            <v>19.397167876444446</v>
          </cell>
          <cell r="Q35">
            <v>19.397167876444446</v>
          </cell>
          <cell r="R35">
            <v>19.397167876444446</v>
          </cell>
          <cell r="S35">
            <v>19.397167876444446</v>
          </cell>
          <cell r="U35">
            <v>232.76601451733333</v>
          </cell>
          <cell r="W35">
            <v>20.055476728225191</v>
          </cell>
          <cell r="X35">
            <v>20.055476728225191</v>
          </cell>
          <cell r="Y35">
            <v>20.055476728225191</v>
          </cell>
          <cell r="Z35">
            <v>20.055476728225191</v>
          </cell>
          <cell r="AA35">
            <v>20.055476728225191</v>
          </cell>
          <cell r="AB35">
            <v>20.055476728225191</v>
          </cell>
          <cell r="AC35">
            <v>20.055476728225191</v>
          </cell>
          <cell r="AD35">
            <v>20.055476728225191</v>
          </cell>
          <cell r="AE35">
            <v>20.055476728225191</v>
          </cell>
          <cell r="AF35">
            <v>20.055476728225191</v>
          </cell>
          <cell r="AG35">
            <v>20.055476728225191</v>
          </cell>
          <cell r="AH35">
            <v>20.055476728225191</v>
          </cell>
          <cell r="AJ35">
            <v>240.6657207387023</v>
          </cell>
          <cell r="AL35">
            <v>20.055476728225191</v>
          </cell>
          <cell r="AM35">
            <v>20.055476728225191</v>
          </cell>
          <cell r="AN35">
            <v>20.055476728225191</v>
          </cell>
          <cell r="AO35">
            <v>20.055476728225191</v>
          </cell>
          <cell r="AP35">
            <v>20.055476728225191</v>
          </cell>
          <cell r="AQ35">
            <v>20.055476728225191</v>
          </cell>
          <cell r="AR35">
            <v>20.055476728225191</v>
          </cell>
          <cell r="AS35">
            <v>20.055476728225191</v>
          </cell>
          <cell r="AT35">
            <v>20.055476728225191</v>
          </cell>
          <cell r="AU35">
            <v>20.055476728225191</v>
          </cell>
          <cell r="AV35">
            <v>20.055476728225191</v>
          </cell>
          <cell r="AW35">
            <v>20.055476728225191</v>
          </cell>
          <cell r="AY35">
            <v>240.6657207387023</v>
          </cell>
          <cell r="BA35">
            <v>21.058250564636445</v>
          </cell>
          <cell r="BB35">
            <v>21.058250564636445</v>
          </cell>
          <cell r="BC35">
            <v>21.058250564636445</v>
          </cell>
          <cell r="BD35">
            <v>21.058250564636445</v>
          </cell>
          <cell r="BE35">
            <v>21.058250564636445</v>
          </cell>
          <cell r="BF35">
            <v>21.058250564636445</v>
          </cell>
          <cell r="BG35">
            <v>21.058250564636445</v>
          </cell>
          <cell r="BH35">
            <v>21.058250564636445</v>
          </cell>
          <cell r="BI35">
            <v>21.058250564636445</v>
          </cell>
          <cell r="BJ35">
            <v>21.058250564636445</v>
          </cell>
          <cell r="BK35">
            <v>21.058250564636445</v>
          </cell>
          <cell r="BL35">
            <v>21.058250564636445</v>
          </cell>
          <cell r="BN35">
            <v>252.69900677563732</v>
          </cell>
          <cell r="BP35">
            <v>22.111163092868271</v>
          </cell>
          <cell r="BQ35">
            <v>22.111163092868271</v>
          </cell>
          <cell r="BR35">
            <v>22.111163092868271</v>
          </cell>
          <cell r="BS35">
            <v>22.111163092868271</v>
          </cell>
          <cell r="BT35">
            <v>22.111163092868271</v>
          </cell>
          <cell r="BU35">
            <v>22.111163092868271</v>
          </cell>
          <cell r="BV35">
            <v>22.111163092868271</v>
          </cell>
          <cell r="BW35">
            <v>22.111163092868271</v>
          </cell>
          <cell r="BX35">
            <v>22.111163092868271</v>
          </cell>
          <cell r="BY35">
            <v>22.111163092868271</v>
          </cell>
          <cell r="BZ35">
            <v>22.111163092868271</v>
          </cell>
          <cell r="CA35">
            <v>22.111163092868271</v>
          </cell>
          <cell r="CC35">
            <v>265.33395711441926</v>
          </cell>
        </row>
        <row r="37">
          <cell r="B37" t="str">
            <v>School Contribution</v>
          </cell>
          <cell r="D37" t="str">
            <v>FY17</v>
          </cell>
          <cell r="F37">
            <v>149.33607494872001</v>
          </cell>
          <cell r="H37">
            <v>22.39811952343555</v>
          </cell>
          <cell r="I37">
            <v>23.128995523435545</v>
          </cell>
          <cell r="J37">
            <v>-51.300319770444446</v>
          </cell>
          <cell r="K37">
            <v>33.385612513722222</v>
          </cell>
          <cell r="L37">
            <v>33.385612513722222</v>
          </cell>
          <cell r="M37">
            <v>33.385612513722222</v>
          </cell>
          <cell r="N37">
            <v>-51.300319770444446</v>
          </cell>
          <cell r="O37">
            <v>57.983313887055573</v>
          </cell>
          <cell r="P37">
            <v>57.983313887055573</v>
          </cell>
          <cell r="Q37">
            <v>57.983313887055573</v>
          </cell>
          <cell r="R37">
            <v>-51.300319770444446</v>
          </cell>
          <cell r="S37">
            <v>44.137647220388899</v>
          </cell>
          <cell r="U37">
            <v>209.87058215826002</v>
          </cell>
          <cell r="W37">
            <v>24.196511765922875</v>
          </cell>
          <cell r="X37">
            <v>24.752294736219906</v>
          </cell>
          <cell r="Y37">
            <v>-53.041370568127022</v>
          </cell>
          <cell r="Z37">
            <v>39.497200423952208</v>
          </cell>
          <cell r="AA37">
            <v>39.497200423952208</v>
          </cell>
          <cell r="AB37">
            <v>39.497200423952208</v>
          </cell>
          <cell r="AC37">
            <v>-53.041370568127022</v>
          </cell>
          <cell r="AD37">
            <v>52.169239489298747</v>
          </cell>
          <cell r="AE37">
            <v>52.169239489298747</v>
          </cell>
          <cell r="AF37">
            <v>52.169239489298747</v>
          </cell>
          <cell r="AG37">
            <v>-53.041370568127022</v>
          </cell>
          <cell r="AH37">
            <v>52.169239489298747</v>
          </cell>
          <cell r="AJ37">
            <v>216.99325402681353</v>
          </cell>
          <cell r="AL37">
            <v>24.196511765922875</v>
          </cell>
          <cell r="AM37">
            <v>24.752294736219906</v>
          </cell>
          <cell r="AN37">
            <v>-53.041370568127022</v>
          </cell>
          <cell r="AO37">
            <v>39.497200423952208</v>
          </cell>
          <cell r="AP37">
            <v>39.497200423952208</v>
          </cell>
          <cell r="AQ37">
            <v>39.497200423952208</v>
          </cell>
          <cell r="AR37">
            <v>-53.041370568127022</v>
          </cell>
          <cell r="AS37">
            <v>52.169239489298747</v>
          </cell>
          <cell r="AT37">
            <v>52.169239489298747</v>
          </cell>
          <cell r="AU37">
            <v>52.169239489298747</v>
          </cell>
          <cell r="AV37">
            <v>-53.041370568127022</v>
          </cell>
          <cell r="AW37">
            <v>52.169239489298747</v>
          </cell>
          <cell r="AY37">
            <v>216.99325402681353</v>
          </cell>
          <cell r="BA37">
            <v>25.406337354219033</v>
          </cell>
          <cell r="BB37">
            <v>25.98990947303092</v>
          </cell>
          <cell r="BC37">
            <v>-55.693439096533353</v>
          </cell>
          <cell r="BD37">
            <v>41.472060445149822</v>
          </cell>
          <cell r="BE37">
            <v>41.472060445149822</v>
          </cell>
          <cell r="BF37">
            <v>41.472060445149822</v>
          </cell>
          <cell r="BG37">
            <v>-55.693439096533353</v>
          </cell>
          <cell r="BH37">
            <v>54.777701463763684</v>
          </cell>
          <cell r="BI37">
            <v>54.777701463763684</v>
          </cell>
          <cell r="BJ37">
            <v>54.777701463763684</v>
          </cell>
          <cell r="BK37">
            <v>-55.693439096533353</v>
          </cell>
          <cell r="BL37">
            <v>54.777701463763684</v>
          </cell>
          <cell r="BN37">
            <v>227.84291672815414</v>
          </cell>
          <cell r="BP37">
            <v>26.676654221929962</v>
          </cell>
          <cell r="BQ37">
            <v>27.289404946682463</v>
          </cell>
          <cell r="BR37">
            <v>-58.478111051360031</v>
          </cell>
          <cell r="BS37">
            <v>43.545663467407309</v>
          </cell>
          <cell r="BT37">
            <v>43.545663467407309</v>
          </cell>
          <cell r="BU37">
            <v>43.545663467407309</v>
          </cell>
          <cell r="BV37">
            <v>-58.478111051360031</v>
          </cell>
          <cell r="BW37">
            <v>57.516586536951877</v>
          </cell>
          <cell r="BX37">
            <v>57.516586536951877</v>
          </cell>
          <cell r="BY37">
            <v>57.516586536951877</v>
          </cell>
          <cell r="BZ37">
            <v>-58.478111051360031</v>
          </cell>
          <cell r="CA37">
            <v>57.516586536951877</v>
          </cell>
          <cell r="CC37">
            <v>239.23506256456193</v>
          </cell>
        </row>
        <row r="38">
          <cell r="D38" t="str">
            <v>% Revenue</v>
          </cell>
        </row>
        <row r="39">
          <cell r="B39" t="str">
            <v>Interest Income</v>
          </cell>
          <cell r="F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U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J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  <cell r="AV39">
            <v>0</v>
          </cell>
          <cell r="AW39">
            <v>0</v>
          </cell>
          <cell r="AY39">
            <v>0</v>
          </cell>
          <cell r="BA39">
            <v>0</v>
          </cell>
          <cell r="BB39">
            <v>0</v>
          </cell>
          <cell r="BC39">
            <v>0</v>
          </cell>
          <cell r="BD39">
            <v>0</v>
          </cell>
          <cell r="BE39">
            <v>0</v>
          </cell>
          <cell r="BF39">
            <v>0</v>
          </cell>
          <cell r="BG39">
            <v>0</v>
          </cell>
          <cell r="BH39">
            <v>0</v>
          </cell>
          <cell r="BI39">
            <v>0</v>
          </cell>
          <cell r="BJ39">
            <v>0</v>
          </cell>
          <cell r="BK39">
            <v>0</v>
          </cell>
          <cell r="BL39">
            <v>0</v>
          </cell>
          <cell r="BN39">
            <v>0</v>
          </cell>
          <cell r="BP39">
            <v>0</v>
          </cell>
          <cell r="BQ39">
            <v>0</v>
          </cell>
          <cell r="BR39">
            <v>0</v>
          </cell>
          <cell r="BS39">
            <v>0</v>
          </cell>
          <cell r="BT39">
            <v>0</v>
          </cell>
          <cell r="BU39">
            <v>0</v>
          </cell>
          <cell r="BV39">
            <v>0</v>
          </cell>
          <cell r="BW39">
            <v>0</v>
          </cell>
          <cell r="BX39">
            <v>0</v>
          </cell>
          <cell r="BY39">
            <v>0</v>
          </cell>
          <cell r="BZ39">
            <v>0</v>
          </cell>
          <cell r="CA39">
            <v>0</v>
          </cell>
          <cell r="CC39">
            <v>0</v>
          </cell>
        </row>
        <row r="40">
          <cell r="B40" t="str">
            <v xml:space="preserve">Interest Expense </v>
          </cell>
          <cell r="F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U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J40">
            <v>0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  <cell r="AP40">
            <v>0</v>
          </cell>
          <cell r="AQ40">
            <v>0</v>
          </cell>
          <cell r="AR40">
            <v>0</v>
          </cell>
          <cell r="AS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Y40">
            <v>0</v>
          </cell>
          <cell r="BA40">
            <v>0</v>
          </cell>
          <cell r="BB40">
            <v>0</v>
          </cell>
          <cell r="BC40">
            <v>0</v>
          </cell>
          <cell r="BD40">
            <v>0</v>
          </cell>
          <cell r="BE40">
            <v>0</v>
          </cell>
          <cell r="BF40">
            <v>0</v>
          </cell>
          <cell r="BG40">
            <v>0</v>
          </cell>
          <cell r="BH40">
            <v>0</v>
          </cell>
          <cell r="BI40">
            <v>0</v>
          </cell>
          <cell r="BJ40">
            <v>0</v>
          </cell>
          <cell r="BK40">
            <v>0</v>
          </cell>
          <cell r="BL40">
            <v>0</v>
          </cell>
          <cell r="BN40">
            <v>0</v>
          </cell>
          <cell r="BP40">
            <v>0</v>
          </cell>
          <cell r="BQ40">
            <v>0</v>
          </cell>
          <cell r="BR40">
            <v>0</v>
          </cell>
          <cell r="BS40">
            <v>0</v>
          </cell>
          <cell r="BT40">
            <v>0</v>
          </cell>
          <cell r="BU40">
            <v>0</v>
          </cell>
          <cell r="BV40">
            <v>0</v>
          </cell>
          <cell r="BW40">
            <v>0</v>
          </cell>
          <cell r="BX40">
            <v>0</v>
          </cell>
          <cell r="BY40">
            <v>0</v>
          </cell>
          <cell r="BZ40">
            <v>0</v>
          </cell>
          <cell r="CA40">
            <v>0</v>
          </cell>
          <cell r="CC40">
            <v>0</v>
          </cell>
        </row>
        <row r="41">
          <cell r="B41" t="str">
            <v>Depreciation and Amortization</v>
          </cell>
          <cell r="D41">
            <v>0.14903441133994816</v>
          </cell>
          <cell r="F41">
            <v>0</v>
          </cell>
          <cell r="H41">
            <v>10.252007847666668</v>
          </cell>
          <cell r="I41">
            <v>10.252007847666668</v>
          </cell>
          <cell r="J41">
            <v>10.252007847666668</v>
          </cell>
          <cell r="K41">
            <v>10.252007847666668</v>
          </cell>
          <cell r="L41">
            <v>10.252007847666668</v>
          </cell>
          <cell r="M41">
            <v>10.252007847666668</v>
          </cell>
          <cell r="N41">
            <v>10.252007847666668</v>
          </cell>
          <cell r="O41">
            <v>10.252007847666668</v>
          </cell>
          <cell r="P41">
            <v>10.252007847666668</v>
          </cell>
          <cell r="Q41">
            <v>10.252007847666668</v>
          </cell>
          <cell r="R41">
            <v>10.252007847666668</v>
          </cell>
          <cell r="S41">
            <v>10.252007847666668</v>
          </cell>
          <cell r="U41">
            <v>123.02409417200002</v>
          </cell>
          <cell r="W41">
            <v>10.599944595837028</v>
          </cell>
          <cell r="X41">
            <v>10.599944595837028</v>
          </cell>
          <cell r="Y41">
            <v>10.599944595837028</v>
          </cell>
          <cell r="Z41">
            <v>10.599944595837028</v>
          </cell>
          <cell r="AA41">
            <v>10.599944595837028</v>
          </cell>
          <cell r="AB41">
            <v>10.599944595837028</v>
          </cell>
          <cell r="AC41">
            <v>10.599944595837028</v>
          </cell>
          <cell r="AD41">
            <v>10.599944595837028</v>
          </cell>
          <cell r="AE41">
            <v>10.599944595837028</v>
          </cell>
          <cell r="AF41">
            <v>10.599944595837028</v>
          </cell>
          <cell r="AG41">
            <v>10.599944595837028</v>
          </cell>
          <cell r="AH41">
            <v>10.599944595837028</v>
          </cell>
          <cell r="AJ41">
            <v>127.19933515004433</v>
          </cell>
          <cell r="AL41">
            <v>10.599944595837028</v>
          </cell>
          <cell r="AM41">
            <v>10.599944595837028</v>
          </cell>
          <cell r="AN41">
            <v>10.599944595837028</v>
          </cell>
          <cell r="AO41">
            <v>10.599944595837028</v>
          </cell>
          <cell r="AP41">
            <v>10.599944595837028</v>
          </cell>
          <cell r="AQ41">
            <v>10.599944595837028</v>
          </cell>
          <cell r="AR41">
            <v>10.599944595837028</v>
          </cell>
          <cell r="AS41">
            <v>10.599944595837028</v>
          </cell>
          <cell r="AT41">
            <v>10.599944595837028</v>
          </cell>
          <cell r="AU41">
            <v>10.599944595837028</v>
          </cell>
          <cell r="AV41">
            <v>10.599944595837028</v>
          </cell>
          <cell r="AW41">
            <v>10.599944595837028</v>
          </cell>
          <cell r="AY41">
            <v>127.19933515004433</v>
          </cell>
          <cell r="BA41">
            <v>11.129941825628876</v>
          </cell>
          <cell r="BB41">
            <v>11.129941825628876</v>
          </cell>
          <cell r="BC41">
            <v>11.129941825628876</v>
          </cell>
          <cell r="BD41">
            <v>11.129941825628876</v>
          </cell>
          <cell r="BE41">
            <v>11.129941825628876</v>
          </cell>
          <cell r="BF41">
            <v>11.129941825628876</v>
          </cell>
          <cell r="BG41">
            <v>11.129941825628876</v>
          </cell>
          <cell r="BH41">
            <v>11.129941825628876</v>
          </cell>
          <cell r="BI41">
            <v>11.129941825628876</v>
          </cell>
          <cell r="BJ41">
            <v>11.129941825628876</v>
          </cell>
          <cell r="BK41">
            <v>11.129941825628876</v>
          </cell>
          <cell r="BL41">
            <v>11.129941825628876</v>
          </cell>
          <cell r="BN41">
            <v>133.55930190754651</v>
          </cell>
          <cell r="BP41">
            <v>11.686438916910324</v>
          </cell>
          <cell r="BQ41">
            <v>11.686438916910324</v>
          </cell>
          <cell r="BR41">
            <v>11.686438916910324</v>
          </cell>
          <cell r="BS41">
            <v>11.686438916910324</v>
          </cell>
          <cell r="BT41">
            <v>11.686438916910324</v>
          </cell>
          <cell r="BU41">
            <v>11.686438916910324</v>
          </cell>
          <cell r="BV41">
            <v>11.686438916910324</v>
          </cell>
          <cell r="BW41">
            <v>11.686438916910324</v>
          </cell>
          <cell r="BX41">
            <v>11.686438916910324</v>
          </cell>
          <cell r="BY41">
            <v>11.686438916910324</v>
          </cell>
          <cell r="BZ41">
            <v>11.686438916910324</v>
          </cell>
          <cell r="CA41">
            <v>11.686438916910324</v>
          </cell>
          <cell r="CC41">
            <v>140.23726700292389</v>
          </cell>
        </row>
        <row r="42">
          <cell r="B42" t="str">
            <v>Total Other Expenses</v>
          </cell>
          <cell r="F42">
            <v>0</v>
          </cell>
          <cell r="H42">
            <v>10.252007847666668</v>
          </cell>
          <cell r="I42">
            <v>10.252007847666668</v>
          </cell>
          <cell r="J42">
            <v>10.252007847666668</v>
          </cell>
          <cell r="K42">
            <v>10.252007847666668</v>
          </cell>
          <cell r="L42">
            <v>10.252007847666668</v>
          </cell>
          <cell r="M42">
            <v>10.252007847666668</v>
          </cell>
          <cell r="N42">
            <v>10.252007847666668</v>
          </cell>
          <cell r="O42">
            <v>10.252007847666668</v>
          </cell>
          <cell r="P42">
            <v>10.252007847666668</v>
          </cell>
          <cell r="Q42">
            <v>10.252007847666668</v>
          </cell>
          <cell r="R42">
            <v>10.252007847666668</v>
          </cell>
          <cell r="S42">
            <v>10.252007847666668</v>
          </cell>
          <cell r="U42">
            <v>123.02409417200002</v>
          </cell>
          <cell r="W42">
            <v>10.599944595837028</v>
          </cell>
          <cell r="X42">
            <v>10.599944595837028</v>
          </cell>
          <cell r="Y42">
            <v>10.599944595837028</v>
          </cell>
          <cell r="Z42">
            <v>10.599944595837028</v>
          </cell>
          <cell r="AA42">
            <v>10.599944595837028</v>
          </cell>
          <cell r="AB42">
            <v>10.599944595837028</v>
          </cell>
          <cell r="AC42">
            <v>10.599944595837028</v>
          </cell>
          <cell r="AD42">
            <v>10.599944595837028</v>
          </cell>
          <cell r="AE42">
            <v>10.599944595837028</v>
          </cell>
          <cell r="AF42">
            <v>10.599944595837028</v>
          </cell>
          <cell r="AG42">
            <v>10.599944595837028</v>
          </cell>
          <cell r="AH42">
            <v>10.599944595837028</v>
          </cell>
          <cell r="AJ42">
            <v>127.19933515004433</v>
          </cell>
          <cell r="AL42">
            <v>10.599944595837028</v>
          </cell>
          <cell r="AM42">
            <v>10.599944595837028</v>
          </cell>
          <cell r="AN42">
            <v>10.599944595837028</v>
          </cell>
          <cell r="AO42">
            <v>10.599944595837028</v>
          </cell>
          <cell r="AP42">
            <v>10.599944595837028</v>
          </cell>
          <cell r="AQ42">
            <v>10.599944595837028</v>
          </cell>
          <cell r="AR42">
            <v>10.599944595837028</v>
          </cell>
          <cell r="AS42">
            <v>10.599944595837028</v>
          </cell>
          <cell r="AT42">
            <v>10.599944595837028</v>
          </cell>
          <cell r="AU42">
            <v>10.599944595837028</v>
          </cell>
          <cell r="AV42">
            <v>10.599944595837028</v>
          </cell>
          <cell r="AW42">
            <v>10.599944595837028</v>
          </cell>
          <cell r="AY42">
            <v>127.19933515004433</v>
          </cell>
          <cell r="BA42">
            <v>11.129941825628876</v>
          </cell>
          <cell r="BB42">
            <v>11.129941825628876</v>
          </cell>
          <cell r="BC42">
            <v>11.129941825628876</v>
          </cell>
          <cell r="BD42">
            <v>11.129941825628876</v>
          </cell>
          <cell r="BE42">
            <v>11.129941825628876</v>
          </cell>
          <cell r="BF42">
            <v>11.129941825628876</v>
          </cell>
          <cell r="BG42">
            <v>11.129941825628876</v>
          </cell>
          <cell r="BH42">
            <v>11.129941825628876</v>
          </cell>
          <cell r="BI42">
            <v>11.129941825628876</v>
          </cell>
          <cell r="BJ42">
            <v>11.129941825628876</v>
          </cell>
          <cell r="BK42">
            <v>11.129941825628876</v>
          </cell>
          <cell r="BL42">
            <v>11.129941825628876</v>
          </cell>
          <cell r="BN42">
            <v>133.55930190754651</v>
          </cell>
          <cell r="BP42">
            <v>11.686438916910324</v>
          </cell>
          <cell r="BQ42">
            <v>11.686438916910324</v>
          </cell>
          <cell r="BR42">
            <v>11.686438916910324</v>
          </cell>
          <cell r="BS42">
            <v>11.686438916910324</v>
          </cell>
          <cell r="BT42">
            <v>11.686438916910324</v>
          </cell>
          <cell r="BU42">
            <v>11.686438916910324</v>
          </cell>
          <cell r="BV42">
            <v>11.686438916910324</v>
          </cell>
          <cell r="BW42">
            <v>11.686438916910324</v>
          </cell>
          <cell r="BX42">
            <v>11.686438916910324</v>
          </cell>
          <cell r="BY42">
            <v>11.686438916910324</v>
          </cell>
          <cell r="BZ42">
            <v>11.686438916910324</v>
          </cell>
          <cell r="CA42">
            <v>11.686438916910324</v>
          </cell>
          <cell r="CC42">
            <v>140.23726700292389</v>
          </cell>
        </row>
        <row r="44">
          <cell r="B44" t="str">
            <v>Income Before Income Tax Expense and NCI</v>
          </cell>
          <cell r="F44">
            <v>149.33607494872001</v>
          </cell>
          <cell r="H44">
            <v>12.146111675768882</v>
          </cell>
          <cell r="I44">
            <v>12.876987675768877</v>
          </cell>
          <cell r="J44">
            <v>-61.552327618111114</v>
          </cell>
          <cell r="K44">
            <v>23.133604666055554</v>
          </cell>
          <cell r="L44">
            <v>23.133604666055554</v>
          </cell>
          <cell r="M44">
            <v>23.133604666055554</v>
          </cell>
          <cell r="N44">
            <v>-61.552327618111114</v>
          </cell>
          <cell r="O44">
            <v>47.731306039388905</v>
          </cell>
          <cell r="P44">
            <v>47.731306039388905</v>
          </cell>
          <cell r="Q44">
            <v>47.731306039388905</v>
          </cell>
          <cell r="R44">
            <v>-61.552327618111114</v>
          </cell>
          <cell r="S44">
            <v>33.885639372722231</v>
          </cell>
          <cell r="U44">
            <v>86.846487986260001</v>
          </cell>
          <cell r="W44">
            <v>13.596567170085846</v>
          </cell>
          <cell r="X44">
            <v>14.152350140382877</v>
          </cell>
          <cell r="Y44">
            <v>-63.641315163964052</v>
          </cell>
          <cell r="Z44">
            <v>28.897255828115178</v>
          </cell>
          <cell r="AA44">
            <v>28.897255828115178</v>
          </cell>
          <cell r="AB44">
            <v>28.897255828115178</v>
          </cell>
          <cell r="AC44">
            <v>-63.641315163964052</v>
          </cell>
          <cell r="AD44">
            <v>41.569294893461716</v>
          </cell>
          <cell r="AE44">
            <v>41.569294893461716</v>
          </cell>
          <cell r="AF44">
            <v>41.569294893461716</v>
          </cell>
          <cell r="AG44">
            <v>-63.641315163964052</v>
          </cell>
          <cell r="AH44">
            <v>41.569294893461716</v>
          </cell>
          <cell r="AJ44">
            <v>89.793918876769197</v>
          </cell>
          <cell r="AL44">
            <v>13.596567170085846</v>
          </cell>
          <cell r="AM44">
            <v>14.152350140382877</v>
          </cell>
          <cell r="AN44">
            <v>-63.641315163964052</v>
          </cell>
          <cell r="AO44">
            <v>28.897255828115178</v>
          </cell>
          <cell r="AP44">
            <v>28.897255828115178</v>
          </cell>
          <cell r="AQ44">
            <v>28.897255828115178</v>
          </cell>
          <cell r="AR44">
            <v>-63.641315163964052</v>
          </cell>
          <cell r="AS44">
            <v>41.569294893461716</v>
          </cell>
          <cell r="AT44">
            <v>41.569294893461716</v>
          </cell>
          <cell r="AU44">
            <v>41.569294893461716</v>
          </cell>
          <cell r="AV44">
            <v>-63.641315163964052</v>
          </cell>
          <cell r="AW44">
            <v>41.569294893461716</v>
          </cell>
          <cell r="AY44">
            <v>89.793918876769197</v>
          </cell>
          <cell r="BA44">
            <v>14.276395528590157</v>
          </cell>
          <cell r="BB44">
            <v>14.859967647402044</v>
          </cell>
          <cell r="BC44">
            <v>-66.823380922162229</v>
          </cell>
          <cell r="BD44">
            <v>30.342118619520946</v>
          </cell>
          <cell r="BE44">
            <v>30.342118619520946</v>
          </cell>
          <cell r="BF44">
            <v>30.342118619520946</v>
          </cell>
          <cell r="BG44">
            <v>-66.823380922162229</v>
          </cell>
          <cell r="BH44">
            <v>43.647759638134808</v>
          </cell>
          <cell r="BI44">
            <v>43.647759638134808</v>
          </cell>
          <cell r="BJ44">
            <v>43.647759638134808</v>
          </cell>
          <cell r="BK44">
            <v>-66.823380922162229</v>
          </cell>
          <cell r="BL44">
            <v>43.647759638134808</v>
          </cell>
          <cell r="BN44">
            <v>94.283614820607625</v>
          </cell>
          <cell r="BP44">
            <v>14.990215305019637</v>
          </cell>
          <cell r="BQ44">
            <v>15.602966029772139</v>
          </cell>
          <cell r="BR44">
            <v>-70.16454996827035</v>
          </cell>
          <cell r="BS44">
            <v>31.859224550496982</v>
          </cell>
          <cell r="BT44">
            <v>31.859224550496982</v>
          </cell>
          <cell r="BU44">
            <v>31.859224550496982</v>
          </cell>
          <cell r="BV44">
            <v>-70.16454996827035</v>
          </cell>
          <cell r="BW44">
            <v>45.830147620041551</v>
          </cell>
          <cell r="BX44">
            <v>45.830147620041551</v>
          </cell>
          <cell r="BY44">
            <v>45.830147620041551</v>
          </cell>
          <cell r="BZ44">
            <v>-70.16454996827035</v>
          </cell>
          <cell r="CA44">
            <v>45.830147620041551</v>
          </cell>
          <cell r="CC44">
            <v>98.997795561638043</v>
          </cell>
        </row>
        <row r="45">
          <cell r="B45" t="str">
            <v>Minority Interest</v>
          </cell>
          <cell r="F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U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J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0</v>
          </cell>
          <cell r="AT45">
            <v>0</v>
          </cell>
          <cell r="AU45">
            <v>0</v>
          </cell>
          <cell r="AV45">
            <v>0</v>
          </cell>
          <cell r="AW45">
            <v>0</v>
          </cell>
          <cell r="AY45">
            <v>0</v>
          </cell>
          <cell r="BA45">
            <v>0</v>
          </cell>
          <cell r="BB45">
            <v>0</v>
          </cell>
          <cell r="BC45">
            <v>0</v>
          </cell>
          <cell r="BD45">
            <v>0</v>
          </cell>
          <cell r="BE45">
            <v>0</v>
          </cell>
          <cell r="BF45">
            <v>0</v>
          </cell>
          <cell r="BG45">
            <v>0</v>
          </cell>
          <cell r="BH45">
            <v>0</v>
          </cell>
          <cell r="BI45">
            <v>0</v>
          </cell>
          <cell r="BJ45">
            <v>0</v>
          </cell>
          <cell r="BK45">
            <v>0</v>
          </cell>
          <cell r="BL45">
            <v>0</v>
          </cell>
          <cell r="BN45">
            <v>0</v>
          </cell>
          <cell r="BP45">
            <v>0</v>
          </cell>
          <cell r="BQ45">
            <v>0</v>
          </cell>
          <cell r="BR45">
            <v>0</v>
          </cell>
          <cell r="BS45">
            <v>0</v>
          </cell>
          <cell r="BT45">
            <v>0</v>
          </cell>
          <cell r="BU45">
            <v>0</v>
          </cell>
          <cell r="BV45">
            <v>0</v>
          </cell>
          <cell r="BW45">
            <v>0</v>
          </cell>
          <cell r="BX45">
            <v>0</v>
          </cell>
          <cell r="BY45">
            <v>0</v>
          </cell>
          <cell r="BZ45">
            <v>0</v>
          </cell>
          <cell r="CA45">
            <v>0</v>
          </cell>
          <cell r="CC45">
            <v>0</v>
          </cell>
        </row>
        <row r="46">
          <cell r="B46" t="str">
            <v xml:space="preserve">Income Tax Benefit (Provision) </v>
          </cell>
          <cell r="F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U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J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S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Y46">
            <v>0</v>
          </cell>
          <cell r="BA46">
            <v>0</v>
          </cell>
          <cell r="BB46">
            <v>0</v>
          </cell>
          <cell r="BC46">
            <v>0</v>
          </cell>
          <cell r="BD46">
            <v>0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  <cell r="BI46">
            <v>0</v>
          </cell>
          <cell r="BJ46">
            <v>0</v>
          </cell>
          <cell r="BK46">
            <v>0</v>
          </cell>
          <cell r="BL46">
            <v>0</v>
          </cell>
          <cell r="BN46">
            <v>0</v>
          </cell>
          <cell r="BP46">
            <v>0</v>
          </cell>
          <cell r="BQ46">
            <v>0</v>
          </cell>
          <cell r="BR46">
            <v>0</v>
          </cell>
          <cell r="BS46">
            <v>0</v>
          </cell>
          <cell r="BT46">
            <v>0</v>
          </cell>
          <cell r="BU46">
            <v>0</v>
          </cell>
          <cell r="BV46">
            <v>0</v>
          </cell>
          <cell r="BW46">
            <v>0</v>
          </cell>
          <cell r="BX46">
            <v>0</v>
          </cell>
          <cell r="BY46">
            <v>0</v>
          </cell>
          <cell r="BZ46">
            <v>0</v>
          </cell>
          <cell r="CA46">
            <v>0</v>
          </cell>
          <cell r="CC46">
            <v>0</v>
          </cell>
        </row>
        <row r="47">
          <cell r="B47" t="str">
            <v>Net Income</v>
          </cell>
          <cell r="F47">
            <v>149.33607494872001</v>
          </cell>
          <cell r="H47">
            <v>12.146111675768882</v>
          </cell>
          <cell r="I47">
            <v>12.876987675768877</v>
          </cell>
          <cell r="J47">
            <v>-61.552327618111114</v>
          </cell>
          <cell r="K47">
            <v>23.133604666055554</v>
          </cell>
          <cell r="L47">
            <v>23.133604666055554</v>
          </cell>
          <cell r="M47">
            <v>23.133604666055554</v>
          </cell>
          <cell r="N47">
            <v>-61.552327618111114</v>
          </cell>
          <cell r="O47">
            <v>47.731306039388905</v>
          </cell>
          <cell r="P47">
            <v>47.731306039388905</v>
          </cell>
          <cell r="Q47">
            <v>47.731306039388905</v>
          </cell>
          <cell r="R47">
            <v>-61.552327618111114</v>
          </cell>
          <cell r="S47">
            <v>33.885639372722231</v>
          </cell>
          <cell r="U47">
            <v>86.846487986260001</v>
          </cell>
          <cell r="W47">
            <v>13.596567170085846</v>
          </cell>
          <cell r="X47">
            <v>14.152350140382877</v>
          </cell>
          <cell r="Y47">
            <v>-63.641315163964052</v>
          </cell>
          <cell r="Z47">
            <v>28.897255828115178</v>
          </cell>
          <cell r="AA47">
            <v>28.897255828115178</v>
          </cell>
          <cell r="AB47">
            <v>28.897255828115178</v>
          </cell>
          <cell r="AC47">
            <v>-63.641315163964052</v>
          </cell>
          <cell r="AD47">
            <v>41.569294893461716</v>
          </cell>
          <cell r="AE47">
            <v>41.569294893461716</v>
          </cell>
          <cell r="AF47">
            <v>41.569294893461716</v>
          </cell>
          <cell r="AG47">
            <v>-63.641315163964052</v>
          </cell>
          <cell r="AH47">
            <v>41.569294893461716</v>
          </cell>
          <cell r="AJ47">
            <v>89.793918876769197</v>
          </cell>
          <cell r="AL47">
            <v>13.596567170085846</v>
          </cell>
          <cell r="AM47">
            <v>14.152350140382877</v>
          </cell>
          <cell r="AN47">
            <v>-63.641315163964052</v>
          </cell>
          <cell r="AO47">
            <v>28.897255828115178</v>
          </cell>
          <cell r="AP47">
            <v>28.897255828115178</v>
          </cell>
          <cell r="AQ47">
            <v>28.897255828115178</v>
          </cell>
          <cell r="AR47">
            <v>-63.641315163964052</v>
          </cell>
          <cell r="AS47">
            <v>41.569294893461716</v>
          </cell>
          <cell r="AT47">
            <v>41.569294893461716</v>
          </cell>
          <cell r="AU47">
            <v>41.569294893461716</v>
          </cell>
          <cell r="AV47">
            <v>-63.641315163964052</v>
          </cell>
          <cell r="AW47">
            <v>41.569294893461716</v>
          </cell>
          <cell r="AY47">
            <v>89.793918876769197</v>
          </cell>
          <cell r="BA47">
            <v>14.276395528590157</v>
          </cell>
          <cell r="BB47">
            <v>14.859967647402044</v>
          </cell>
          <cell r="BC47">
            <v>-66.823380922162229</v>
          </cell>
          <cell r="BD47">
            <v>30.342118619520946</v>
          </cell>
          <cell r="BE47">
            <v>30.342118619520946</v>
          </cell>
          <cell r="BF47">
            <v>30.342118619520946</v>
          </cell>
          <cell r="BG47">
            <v>-66.823380922162229</v>
          </cell>
          <cell r="BH47">
            <v>43.647759638134808</v>
          </cell>
          <cell r="BI47">
            <v>43.647759638134808</v>
          </cell>
          <cell r="BJ47">
            <v>43.647759638134808</v>
          </cell>
          <cell r="BK47">
            <v>-66.823380922162229</v>
          </cell>
          <cell r="BL47">
            <v>43.647759638134808</v>
          </cell>
          <cell r="BN47">
            <v>94.283614820607625</v>
          </cell>
          <cell r="BP47">
            <v>14.990215305019637</v>
          </cell>
          <cell r="BQ47">
            <v>15.602966029772139</v>
          </cell>
          <cell r="BR47">
            <v>-70.16454996827035</v>
          </cell>
          <cell r="BS47">
            <v>31.859224550496982</v>
          </cell>
          <cell r="BT47">
            <v>31.859224550496982</v>
          </cell>
          <cell r="BU47">
            <v>31.859224550496982</v>
          </cell>
          <cell r="BV47">
            <v>-70.16454996827035</v>
          </cell>
          <cell r="BW47">
            <v>45.830147620041551</v>
          </cell>
          <cell r="BX47">
            <v>45.830147620041551</v>
          </cell>
          <cell r="BY47">
            <v>45.830147620041551</v>
          </cell>
          <cell r="BZ47">
            <v>-70.16454996827035</v>
          </cell>
          <cell r="CA47">
            <v>45.830147620041551</v>
          </cell>
          <cell r="CC47">
            <v>98.997795561638043</v>
          </cell>
        </row>
        <row r="49">
          <cell r="B49" t="str">
            <v>Interest Income</v>
          </cell>
          <cell r="F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U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J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  <cell r="AP49">
            <v>0</v>
          </cell>
          <cell r="AQ49">
            <v>0</v>
          </cell>
          <cell r="AR49">
            <v>0</v>
          </cell>
          <cell r="AS49">
            <v>0</v>
          </cell>
          <cell r="AT49">
            <v>0</v>
          </cell>
          <cell r="AU49">
            <v>0</v>
          </cell>
          <cell r="AV49">
            <v>0</v>
          </cell>
          <cell r="AW49">
            <v>0</v>
          </cell>
          <cell r="AY49">
            <v>0</v>
          </cell>
          <cell r="BA49">
            <v>0</v>
          </cell>
          <cell r="BB49">
            <v>0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  <cell r="BN49">
            <v>0</v>
          </cell>
          <cell r="BP49">
            <v>0</v>
          </cell>
          <cell r="BQ49">
            <v>0</v>
          </cell>
          <cell r="BR49">
            <v>0</v>
          </cell>
          <cell r="BS49">
            <v>0</v>
          </cell>
          <cell r="BT49">
            <v>0</v>
          </cell>
          <cell r="BU49">
            <v>0</v>
          </cell>
          <cell r="BV49">
            <v>0</v>
          </cell>
          <cell r="BW49">
            <v>0</v>
          </cell>
          <cell r="BX49">
            <v>0</v>
          </cell>
          <cell r="BY49">
            <v>0</v>
          </cell>
          <cell r="BZ49">
            <v>0</v>
          </cell>
          <cell r="CA49">
            <v>0</v>
          </cell>
          <cell r="CC49">
            <v>0</v>
          </cell>
        </row>
        <row r="50">
          <cell r="B50" t="str">
            <v>Interest Expense</v>
          </cell>
          <cell r="F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U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J50">
            <v>0</v>
          </cell>
          <cell r="AL50">
            <v>0</v>
          </cell>
          <cell r="AM50">
            <v>0</v>
          </cell>
          <cell r="AN50">
            <v>0</v>
          </cell>
          <cell r="AO50">
            <v>0</v>
          </cell>
          <cell r="AP50">
            <v>0</v>
          </cell>
          <cell r="AQ50">
            <v>0</v>
          </cell>
          <cell r="AR50">
            <v>0</v>
          </cell>
          <cell r="AS50">
            <v>0</v>
          </cell>
          <cell r="AT50">
            <v>0</v>
          </cell>
          <cell r="AU50">
            <v>0</v>
          </cell>
          <cell r="AV50">
            <v>0</v>
          </cell>
          <cell r="AW50">
            <v>0</v>
          </cell>
          <cell r="AY50">
            <v>0</v>
          </cell>
          <cell r="BA50">
            <v>0</v>
          </cell>
          <cell r="BB50">
            <v>0</v>
          </cell>
          <cell r="BC50">
            <v>0</v>
          </cell>
          <cell r="BD50">
            <v>0</v>
          </cell>
          <cell r="BE50">
            <v>0</v>
          </cell>
          <cell r="BF50">
            <v>0</v>
          </cell>
          <cell r="BG50">
            <v>0</v>
          </cell>
          <cell r="BH50">
            <v>0</v>
          </cell>
          <cell r="BI50">
            <v>0</v>
          </cell>
          <cell r="BJ50">
            <v>0</v>
          </cell>
          <cell r="BK50">
            <v>0</v>
          </cell>
          <cell r="BL50">
            <v>0</v>
          </cell>
          <cell r="BN50">
            <v>0</v>
          </cell>
          <cell r="BP50">
            <v>0</v>
          </cell>
          <cell r="BQ50">
            <v>0</v>
          </cell>
          <cell r="BR50">
            <v>0</v>
          </cell>
          <cell r="BS50">
            <v>0</v>
          </cell>
          <cell r="BT50">
            <v>0</v>
          </cell>
          <cell r="BU50">
            <v>0</v>
          </cell>
          <cell r="BV50">
            <v>0</v>
          </cell>
          <cell r="BW50">
            <v>0</v>
          </cell>
          <cell r="BX50">
            <v>0</v>
          </cell>
          <cell r="BY50">
            <v>0</v>
          </cell>
          <cell r="BZ50">
            <v>0</v>
          </cell>
          <cell r="CA50">
            <v>0</v>
          </cell>
          <cell r="CC50">
            <v>0</v>
          </cell>
        </row>
        <row r="51">
          <cell r="B51" t="str">
            <v xml:space="preserve">Income Tax Benefit (Provision) </v>
          </cell>
          <cell r="F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U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J51">
            <v>0</v>
          </cell>
          <cell r="AL51">
            <v>0</v>
          </cell>
          <cell r="AM51">
            <v>0</v>
          </cell>
          <cell r="AN51">
            <v>0</v>
          </cell>
          <cell r="AO51">
            <v>0</v>
          </cell>
          <cell r="AP51">
            <v>0</v>
          </cell>
          <cell r="AQ51">
            <v>0</v>
          </cell>
          <cell r="AR51">
            <v>0</v>
          </cell>
          <cell r="AS51">
            <v>0</v>
          </cell>
          <cell r="AT51">
            <v>0</v>
          </cell>
          <cell r="AU51">
            <v>0</v>
          </cell>
          <cell r="AV51">
            <v>0</v>
          </cell>
          <cell r="AW51">
            <v>0</v>
          </cell>
          <cell r="AY51">
            <v>0</v>
          </cell>
          <cell r="BA51">
            <v>0</v>
          </cell>
          <cell r="BB51">
            <v>0</v>
          </cell>
          <cell r="BC51">
            <v>0</v>
          </cell>
          <cell r="BD51">
            <v>0</v>
          </cell>
          <cell r="BE51">
            <v>0</v>
          </cell>
          <cell r="BF51">
            <v>0</v>
          </cell>
          <cell r="BG51">
            <v>0</v>
          </cell>
          <cell r="BH51">
            <v>0</v>
          </cell>
          <cell r="BI51">
            <v>0</v>
          </cell>
          <cell r="BJ51">
            <v>0</v>
          </cell>
          <cell r="BK51">
            <v>0</v>
          </cell>
          <cell r="BL51">
            <v>0</v>
          </cell>
          <cell r="BN51">
            <v>0</v>
          </cell>
          <cell r="BP51">
            <v>0</v>
          </cell>
          <cell r="BQ51">
            <v>0</v>
          </cell>
          <cell r="BR51">
            <v>0</v>
          </cell>
          <cell r="BS51">
            <v>0</v>
          </cell>
          <cell r="BT51">
            <v>0</v>
          </cell>
          <cell r="BU51">
            <v>0</v>
          </cell>
          <cell r="BV51">
            <v>0</v>
          </cell>
          <cell r="BW51">
            <v>0</v>
          </cell>
          <cell r="BX51">
            <v>0</v>
          </cell>
          <cell r="BY51">
            <v>0</v>
          </cell>
          <cell r="BZ51">
            <v>0</v>
          </cell>
          <cell r="CA51">
            <v>0</v>
          </cell>
          <cell r="CC51">
            <v>0</v>
          </cell>
        </row>
        <row r="52">
          <cell r="B52" t="str">
            <v>Depreciation &amp; Amortization</v>
          </cell>
          <cell r="F52">
            <v>0</v>
          </cell>
          <cell r="H52">
            <v>10.252007847666668</v>
          </cell>
          <cell r="I52">
            <v>10.252007847666668</v>
          </cell>
          <cell r="J52">
            <v>10.252007847666668</v>
          </cell>
          <cell r="K52">
            <v>10.252007847666668</v>
          </cell>
          <cell r="L52">
            <v>10.252007847666668</v>
          </cell>
          <cell r="M52">
            <v>10.252007847666668</v>
          </cell>
          <cell r="N52">
            <v>10.252007847666668</v>
          </cell>
          <cell r="O52">
            <v>10.252007847666668</v>
          </cell>
          <cell r="P52">
            <v>10.252007847666668</v>
          </cell>
          <cell r="Q52">
            <v>10.252007847666668</v>
          </cell>
          <cell r="R52">
            <v>10.252007847666668</v>
          </cell>
          <cell r="S52">
            <v>10.252007847666668</v>
          </cell>
          <cell r="U52">
            <v>123.02409417200005</v>
          </cell>
          <cell r="W52">
            <v>10.599944595837028</v>
          </cell>
          <cell r="X52">
            <v>10.599944595837028</v>
          </cell>
          <cell r="Y52">
            <v>10.599944595837028</v>
          </cell>
          <cell r="Z52">
            <v>10.599944595837028</v>
          </cell>
          <cell r="AA52">
            <v>10.599944595837028</v>
          </cell>
          <cell r="AB52">
            <v>10.599944595837028</v>
          </cell>
          <cell r="AC52">
            <v>10.599944595837028</v>
          </cell>
          <cell r="AD52">
            <v>10.599944595837028</v>
          </cell>
          <cell r="AE52">
            <v>10.599944595837028</v>
          </cell>
          <cell r="AF52">
            <v>10.599944595837028</v>
          </cell>
          <cell r="AG52">
            <v>10.599944595837028</v>
          </cell>
          <cell r="AH52">
            <v>10.599944595837028</v>
          </cell>
          <cell r="AJ52">
            <v>127.19933515004435</v>
          </cell>
          <cell r="AL52">
            <v>10.599944595837028</v>
          </cell>
          <cell r="AM52">
            <v>10.599944595837028</v>
          </cell>
          <cell r="AN52">
            <v>10.599944595837028</v>
          </cell>
          <cell r="AO52">
            <v>10.599944595837028</v>
          </cell>
          <cell r="AP52">
            <v>10.599944595837028</v>
          </cell>
          <cell r="AQ52">
            <v>10.599944595837028</v>
          </cell>
          <cell r="AR52">
            <v>10.599944595837028</v>
          </cell>
          <cell r="AS52">
            <v>10.599944595837028</v>
          </cell>
          <cell r="AT52">
            <v>10.599944595837028</v>
          </cell>
          <cell r="AU52">
            <v>10.599944595837028</v>
          </cell>
          <cell r="AV52">
            <v>10.599944595837028</v>
          </cell>
          <cell r="AW52">
            <v>10.599944595837028</v>
          </cell>
          <cell r="AY52">
            <v>127.19933515004435</v>
          </cell>
          <cell r="BA52">
            <v>11.129941825628876</v>
          </cell>
          <cell r="BB52">
            <v>11.129941825628876</v>
          </cell>
          <cell r="BC52">
            <v>11.129941825628876</v>
          </cell>
          <cell r="BD52">
            <v>11.129941825628876</v>
          </cell>
          <cell r="BE52">
            <v>11.129941825628876</v>
          </cell>
          <cell r="BF52">
            <v>11.129941825628876</v>
          </cell>
          <cell r="BG52">
            <v>11.129941825628876</v>
          </cell>
          <cell r="BH52">
            <v>11.129941825628876</v>
          </cell>
          <cell r="BI52">
            <v>11.129941825628876</v>
          </cell>
          <cell r="BJ52">
            <v>11.129941825628876</v>
          </cell>
          <cell r="BK52">
            <v>11.129941825628876</v>
          </cell>
          <cell r="BL52">
            <v>11.129941825628876</v>
          </cell>
          <cell r="BN52">
            <v>133.55930190754651</v>
          </cell>
          <cell r="BP52">
            <v>11.686438916910324</v>
          </cell>
          <cell r="BQ52">
            <v>11.686438916910324</v>
          </cell>
          <cell r="BR52">
            <v>11.686438916910324</v>
          </cell>
          <cell r="BS52">
            <v>11.686438916910324</v>
          </cell>
          <cell r="BT52">
            <v>11.686438916910324</v>
          </cell>
          <cell r="BU52">
            <v>11.686438916910324</v>
          </cell>
          <cell r="BV52">
            <v>11.686438916910324</v>
          </cell>
          <cell r="BW52">
            <v>11.686438916910324</v>
          </cell>
          <cell r="BX52">
            <v>11.686438916910324</v>
          </cell>
          <cell r="BY52">
            <v>11.686438916910324</v>
          </cell>
          <cell r="BZ52">
            <v>11.686438916910324</v>
          </cell>
          <cell r="CA52">
            <v>11.686438916910324</v>
          </cell>
          <cell r="CC52">
            <v>140.23726700292389</v>
          </cell>
        </row>
        <row r="53">
          <cell r="B53" t="str">
            <v>EBITDA</v>
          </cell>
          <cell r="F53">
            <v>149.33607494872001</v>
          </cell>
          <cell r="H53">
            <v>22.39811952343555</v>
          </cell>
          <cell r="I53">
            <v>23.128995523435545</v>
          </cell>
          <cell r="J53">
            <v>-51.300319770444446</v>
          </cell>
          <cell r="K53">
            <v>33.385612513722222</v>
          </cell>
          <cell r="L53">
            <v>33.385612513722222</v>
          </cell>
          <cell r="M53">
            <v>33.385612513722222</v>
          </cell>
          <cell r="N53">
            <v>-51.300319770444446</v>
          </cell>
          <cell r="O53">
            <v>57.983313887055573</v>
          </cell>
          <cell r="P53">
            <v>57.983313887055573</v>
          </cell>
          <cell r="Q53">
            <v>57.983313887055573</v>
          </cell>
          <cell r="R53">
            <v>-51.300319770444446</v>
          </cell>
          <cell r="S53">
            <v>44.137647220388899</v>
          </cell>
          <cell r="U53">
            <v>209.87058215826005</v>
          </cell>
          <cell r="W53">
            <v>24.196511765922875</v>
          </cell>
          <cell r="X53">
            <v>24.752294736219906</v>
          </cell>
          <cell r="Y53">
            <v>-53.041370568127022</v>
          </cell>
          <cell r="Z53">
            <v>39.497200423952208</v>
          </cell>
          <cell r="AA53">
            <v>39.497200423952208</v>
          </cell>
          <cell r="AB53">
            <v>39.497200423952208</v>
          </cell>
          <cell r="AC53">
            <v>-53.041370568127022</v>
          </cell>
          <cell r="AD53">
            <v>52.169239489298747</v>
          </cell>
          <cell r="AE53">
            <v>52.169239489298747</v>
          </cell>
          <cell r="AF53">
            <v>52.169239489298747</v>
          </cell>
          <cell r="AG53">
            <v>-53.041370568127022</v>
          </cell>
          <cell r="AH53">
            <v>52.169239489298747</v>
          </cell>
          <cell r="AJ53">
            <v>216.99325402681353</v>
          </cell>
          <cell r="AL53">
            <v>24.196511765922875</v>
          </cell>
          <cell r="AM53">
            <v>24.752294736219906</v>
          </cell>
          <cell r="AN53">
            <v>-53.041370568127022</v>
          </cell>
          <cell r="AO53">
            <v>39.497200423952208</v>
          </cell>
          <cell r="AP53">
            <v>39.497200423952208</v>
          </cell>
          <cell r="AQ53">
            <v>39.497200423952208</v>
          </cell>
          <cell r="AR53">
            <v>-53.041370568127022</v>
          </cell>
          <cell r="AS53">
            <v>52.169239489298747</v>
          </cell>
          <cell r="AT53">
            <v>52.169239489298747</v>
          </cell>
          <cell r="AU53">
            <v>52.169239489298747</v>
          </cell>
          <cell r="AV53">
            <v>-53.041370568127022</v>
          </cell>
          <cell r="AW53">
            <v>52.169239489298747</v>
          </cell>
          <cell r="AY53">
            <v>216.99325402681353</v>
          </cell>
          <cell r="BA53">
            <v>25.406337354219033</v>
          </cell>
          <cell r="BB53">
            <v>25.98990947303092</v>
          </cell>
          <cell r="BC53">
            <v>-55.693439096533353</v>
          </cell>
          <cell r="BD53">
            <v>41.472060445149822</v>
          </cell>
          <cell r="BE53">
            <v>41.472060445149822</v>
          </cell>
          <cell r="BF53">
            <v>41.472060445149822</v>
          </cell>
          <cell r="BG53">
            <v>-55.693439096533353</v>
          </cell>
          <cell r="BH53">
            <v>54.777701463763684</v>
          </cell>
          <cell r="BI53">
            <v>54.777701463763684</v>
          </cell>
          <cell r="BJ53">
            <v>54.777701463763684</v>
          </cell>
          <cell r="BK53">
            <v>-55.693439096533353</v>
          </cell>
          <cell r="BL53">
            <v>54.777701463763684</v>
          </cell>
          <cell r="BN53">
            <v>227.84291672815414</v>
          </cell>
          <cell r="BP53">
            <v>26.676654221929962</v>
          </cell>
          <cell r="BQ53">
            <v>27.289404946682463</v>
          </cell>
          <cell r="BR53">
            <v>-58.478111051360024</v>
          </cell>
          <cell r="BS53">
            <v>43.545663467407309</v>
          </cell>
          <cell r="BT53">
            <v>43.545663467407309</v>
          </cell>
          <cell r="BU53">
            <v>43.545663467407309</v>
          </cell>
          <cell r="BV53">
            <v>-58.478111051360024</v>
          </cell>
          <cell r="BW53">
            <v>57.516586536951877</v>
          </cell>
          <cell r="BX53">
            <v>57.516586536951877</v>
          </cell>
          <cell r="BY53">
            <v>57.516586536951877</v>
          </cell>
          <cell r="BZ53">
            <v>-58.478111051360024</v>
          </cell>
          <cell r="CA53">
            <v>57.516586536951877</v>
          </cell>
          <cell r="CC53">
            <v>239.23506256456193</v>
          </cell>
        </row>
        <row r="55">
          <cell r="B55" t="str">
            <v>Minority Interest</v>
          </cell>
          <cell r="F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U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J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  <cell r="AV55">
            <v>0</v>
          </cell>
          <cell r="AW55">
            <v>0</v>
          </cell>
          <cell r="AY55">
            <v>0</v>
          </cell>
          <cell r="BA55">
            <v>0</v>
          </cell>
          <cell r="BB55">
            <v>0</v>
          </cell>
          <cell r="BC55">
            <v>0</v>
          </cell>
          <cell r="BD55">
            <v>0</v>
          </cell>
          <cell r="BE55">
            <v>0</v>
          </cell>
          <cell r="BF55">
            <v>0</v>
          </cell>
          <cell r="BG55">
            <v>0</v>
          </cell>
          <cell r="BH55">
            <v>0</v>
          </cell>
          <cell r="BI55">
            <v>0</v>
          </cell>
          <cell r="BJ55">
            <v>0</v>
          </cell>
          <cell r="BK55">
            <v>0</v>
          </cell>
          <cell r="BL55">
            <v>0</v>
          </cell>
          <cell r="BN55">
            <v>0</v>
          </cell>
          <cell r="BP55">
            <v>0</v>
          </cell>
          <cell r="BQ55">
            <v>0</v>
          </cell>
          <cell r="BR55">
            <v>0</v>
          </cell>
          <cell r="BS55">
            <v>0</v>
          </cell>
          <cell r="BT55">
            <v>0</v>
          </cell>
          <cell r="BU55">
            <v>0</v>
          </cell>
          <cell r="BV55">
            <v>0</v>
          </cell>
          <cell r="BW55">
            <v>0</v>
          </cell>
          <cell r="BX55">
            <v>0</v>
          </cell>
          <cell r="BY55">
            <v>0</v>
          </cell>
          <cell r="BZ55">
            <v>0</v>
          </cell>
          <cell r="CA55">
            <v>0</v>
          </cell>
          <cell r="CC55">
            <v>0</v>
          </cell>
        </row>
        <row r="56">
          <cell r="B56" t="str">
            <v xml:space="preserve">Restructuring Expenses </v>
          </cell>
          <cell r="F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U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J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  <cell r="AV56">
            <v>0</v>
          </cell>
          <cell r="AW56">
            <v>0</v>
          </cell>
          <cell r="AY56">
            <v>0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I56">
            <v>0</v>
          </cell>
          <cell r="BJ56">
            <v>0</v>
          </cell>
          <cell r="BK56">
            <v>0</v>
          </cell>
          <cell r="BL56">
            <v>0</v>
          </cell>
          <cell r="BN56">
            <v>0</v>
          </cell>
          <cell r="BP56">
            <v>0</v>
          </cell>
          <cell r="BQ56">
            <v>0</v>
          </cell>
          <cell r="BR56">
            <v>0</v>
          </cell>
          <cell r="BS56">
            <v>0</v>
          </cell>
          <cell r="BT56">
            <v>0</v>
          </cell>
          <cell r="BU56">
            <v>0</v>
          </cell>
          <cell r="BV56">
            <v>0</v>
          </cell>
          <cell r="BW56">
            <v>0</v>
          </cell>
          <cell r="BX56">
            <v>0</v>
          </cell>
          <cell r="BY56">
            <v>0</v>
          </cell>
          <cell r="BZ56">
            <v>0</v>
          </cell>
          <cell r="CA56">
            <v>0</v>
          </cell>
          <cell r="CC56">
            <v>0</v>
          </cell>
        </row>
        <row r="57">
          <cell r="B57" t="str">
            <v>Transaction Expenses</v>
          </cell>
          <cell r="F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U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J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  <cell r="AV57">
            <v>0</v>
          </cell>
          <cell r="AW57">
            <v>0</v>
          </cell>
          <cell r="AY57">
            <v>0</v>
          </cell>
          <cell r="BA57">
            <v>0</v>
          </cell>
          <cell r="BB57">
            <v>0</v>
          </cell>
          <cell r="BC57">
            <v>0</v>
          </cell>
          <cell r="BD57">
            <v>0</v>
          </cell>
          <cell r="BE57">
            <v>0</v>
          </cell>
          <cell r="BF57">
            <v>0</v>
          </cell>
          <cell r="BG57">
            <v>0</v>
          </cell>
          <cell r="BH57">
            <v>0</v>
          </cell>
          <cell r="BI57">
            <v>0</v>
          </cell>
          <cell r="BJ57">
            <v>0</v>
          </cell>
          <cell r="BK57">
            <v>0</v>
          </cell>
          <cell r="BL57">
            <v>0</v>
          </cell>
          <cell r="BN57">
            <v>0</v>
          </cell>
          <cell r="BP57">
            <v>0</v>
          </cell>
          <cell r="BQ57">
            <v>0</v>
          </cell>
          <cell r="BR57">
            <v>0</v>
          </cell>
          <cell r="BS57">
            <v>0</v>
          </cell>
          <cell r="BT57">
            <v>0</v>
          </cell>
          <cell r="BU57">
            <v>0</v>
          </cell>
          <cell r="BV57">
            <v>0</v>
          </cell>
          <cell r="BW57">
            <v>0</v>
          </cell>
          <cell r="BX57">
            <v>0</v>
          </cell>
          <cell r="BY57">
            <v>0</v>
          </cell>
          <cell r="BZ57">
            <v>0</v>
          </cell>
          <cell r="CA57">
            <v>0</v>
          </cell>
          <cell r="CC57">
            <v>0</v>
          </cell>
        </row>
        <row r="58">
          <cell r="B58" t="str">
            <v>Adjusted EBITDA</v>
          </cell>
          <cell r="F58">
            <v>149.33607494872001</v>
          </cell>
          <cell r="H58">
            <v>22.39811952343555</v>
          </cell>
          <cell r="I58">
            <v>23.128995523435545</v>
          </cell>
          <cell r="J58">
            <v>-51.300319770444446</v>
          </cell>
          <cell r="K58">
            <v>33.385612513722222</v>
          </cell>
          <cell r="L58">
            <v>33.385612513722222</v>
          </cell>
          <cell r="M58">
            <v>33.385612513722222</v>
          </cell>
          <cell r="N58">
            <v>-51.300319770444446</v>
          </cell>
          <cell r="O58">
            <v>57.983313887055573</v>
          </cell>
          <cell r="P58">
            <v>57.983313887055573</v>
          </cell>
          <cell r="Q58">
            <v>57.983313887055573</v>
          </cell>
          <cell r="R58">
            <v>-51.300319770444446</v>
          </cell>
          <cell r="S58">
            <v>44.137647220388899</v>
          </cell>
          <cell r="U58">
            <v>209.87058215826005</v>
          </cell>
          <cell r="W58">
            <v>24.196511765922875</v>
          </cell>
          <cell r="X58">
            <v>24.752294736219906</v>
          </cell>
          <cell r="Y58">
            <v>-53.041370568127022</v>
          </cell>
          <cell r="Z58">
            <v>39.497200423952208</v>
          </cell>
          <cell r="AA58">
            <v>39.497200423952208</v>
          </cell>
          <cell r="AB58">
            <v>39.497200423952208</v>
          </cell>
          <cell r="AC58">
            <v>-53.041370568127022</v>
          </cell>
          <cell r="AD58">
            <v>52.169239489298747</v>
          </cell>
          <cell r="AE58">
            <v>52.169239489298747</v>
          </cell>
          <cell r="AF58">
            <v>52.169239489298747</v>
          </cell>
          <cell r="AG58">
            <v>-53.041370568127022</v>
          </cell>
          <cell r="AH58">
            <v>52.169239489298747</v>
          </cell>
          <cell r="AJ58">
            <v>216.99325402681353</v>
          </cell>
          <cell r="AL58">
            <v>24.196511765922875</v>
          </cell>
          <cell r="AM58">
            <v>24.752294736219906</v>
          </cell>
          <cell r="AN58">
            <v>-53.041370568127022</v>
          </cell>
          <cell r="AO58">
            <v>39.497200423952208</v>
          </cell>
          <cell r="AP58">
            <v>39.497200423952208</v>
          </cell>
          <cell r="AQ58">
            <v>39.497200423952208</v>
          </cell>
          <cell r="AR58">
            <v>-53.041370568127022</v>
          </cell>
          <cell r="AS58">
            <v>52.169239489298747</v>
          </cell>
          <cell r="AT58">
            <v>52.169239489298747</v>
          </cell>
          <cell r="AU58">
            <v>52.169239489298747</v>
          </cell>
          <cell r="AV58">
            <v>-53.041370568127022</v>
          </cell>
          <cell r="AW58">
            <v>52.169239489298747</v>
          </cell>
          <cell r="AY58">
            <v>216.99325402681353</v>
          </cell>
          <cell r="BA58">
            <v>25.406337354219033</v>
          </cell>
          <cell r="BB58">
            <v>25.98990947303092</v>
          </cell>
          <cell r="BC58">
            <v>-55.693439096533353</v>
          </cell>
          <cell r="BD58">
            <v>41.472060445149822</v>
          </cell>
          <cell r="BE58">
            <v>41.472060445149822</v>
          </cell>
          <cell r="BF58">
            <v>41.472060445149822</v>
          </cell>
          <cell r="BG58">
            <v>-55.693439096533353</v>
          </cell>
          <cell r="BH58">
            <v>54.777701463763684</v>
          </cell>
          <cell r="BI58">
            <v>54.777701463763684</v>
          </cell>
          <cell r="BJ58">
            <v>54.777701463763684</v>
          </cell>
          <cell r="BK58">
            <v>-55.693439096533353</v>
          </cell>
          <cell r="BL58">
            <v>54.777701463763684</v>
          </cell>
          <cell r="BN58">
            <v>227.84291672815414</v>
          </cell>
          <cell r="BP58">
            <v>26.676654221929962</v>
          </cell>
          <cell r="BQ58">
            <v>27.289404946682463</v>
          </cell>
          <cell r="BR58">
            <v>-58.478111051360024</v>
          </cell>
          <cell r="BS58">
            <v>43.545663467407309</v>
          </cell>
          <cell r="BT58">
            <v>43.545663467407309</v>
          </cell>
          <cell r="BU58">
            <v>43.545663467407309</v>
          </cell>
          <cell r="BV58">
            <v>-58.478111051360024</v>
          </cell>
          <cell r="BW58">
            <v>57.516586536951877</v>
          </cell>
          <cell r="BX58">
            <v>57.516586536951877</v>
          </cell>
          <cell r="BY58">
            <v>57.516586536951877</v>
          </cell>
          <cell r="BZ58">
            <v>-58.478111051360024</v>
          </cell>
          <cell r="CA58">
            <v>57.516586536951877</v>
          </cell>
          <cell r="CC58">
            <v>239.23506256456193</v>
          </cell>
        </row>
      </sheetData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Q1 FY2007 Variance by Cost "/>
      <sheetName val="Summ 2007 Cost Cntrs Compare"/>
      <sheetName val="Forecast Adjustment Ledger"/>
      <sheetName val="Cut Ideas 12-6-07"/>
      <sheetName val="Input - Payroll"/>
      <sheetName val="Input - KTRS"/>
      <sheetName val="Input - Budget 601"/>
      <sheetName val="Input - Budget 602"/>
      <sheetName val="Input - Budget 603"/>
      <sheetName val="Input - Budget 604"/>
      <sheetName val="Input - Budget 605"/>
      <sheetName val="Input - Budget 606"/>
      <sheetName val="Input - Budget 607"/>
      <sheetName val="Input - Budget 5000-3"/>
      <sheetName val="Input - Budget 701"/>
      <sheetName val="Input - Budget 702"/>
      <sheetName val="Input - Budget 703"/>
      <sheetName val="Input - Budget 704"/>
      <sheetName val="Input - Budget 801"/>
      <sheetName val="Input - Budget 802"/>
      <sheetName val="Input - Budget 803"/>
      <sheetName val="Input - Budget 804"/>
      <sheetName val="Dept. Heads Budget Report"/>
      <sheetName val="Signing Authority"/>
      <sheetName val="HeadCount10-24"/>
      <sheetName val="HeadCount11-27"/>
      <sheetName val="HeadCount12-4"/>
      <sheetName val="SniffTest"/>
      <sheetName val="Project List"/>
      <sheetName val="PDProjSummar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>
        <row r="4">
          <cell r="B4" t="str">
            <v>Audio/Video</v>
          </cell>
        </row>
        <row r="5">
          <cell r="B5" t="str">
            <v>Core</v>
          </cell>
        </row>
        <row r="6">
          <cell r="B6" t="str">
            <v>E&amp;R</v>
          </cell>
        </row>
        <row r="7">
          <cell r="B7" t="str">
            <v>KCS 4</v>
          </cell>
        </row>
        <row r="8">
          <cell r="B8" t="str">
            <v>KCS 5</v>
          </cell>
        </row>
        <row r="9">
          <cell r="B9" t="str">
            <v>Math Proprietary</v>
          </cell>
        </row>
        <row r="10">
          <cell r="B10" t="str">
            <v>Media</v>
          </cell>
        </row>
        <row r="11">
          <cell r="B11" t="str">
            <v>MSS Earth Science</v>
          </cell>
        </row>
        <row r="12">
          <cell r="B12" t="str">
            <v>MSS Life Science</v>
          </cell>
        </row>
        <row r="13">
          <cell r="B13" t="str">
            <v>MSS Physical Science</v>
          </cell>
        </row>
        <row r="14">
          <cell r="B14" t="str">
            <v>Print / Maintenance</v>
          </cell>
        </row>
        <row r="15">
          <cell r="B15" t="str">
            <v>Print Design KCS</v>
          </cell>
        </row>
        <row r="16">
          <cell r="B16" t="str">
            <v>Print Design VHS</v>
          </cell>
        </row>
        <row r="17">
          <cell r="B17" t="str">
            <v>Training Products</v>
          </cell>
        </row>
        <row r="18">
          <cell r="B18" t="str">
            <v>VHS Algebra/Pre-Algebra</v>
          </cell>
        </row>
        <row r="19">
          <cell r="B19" t="str">
            <v>VHS Algebra 2</v>
          </cell>
        </row>
        <row r="20">
          <cell r="B20" t="str">
            <v>VHS Biology</v>
          </cell>
        </row>
        <row r="21">
          <cell r="B21" t="str">
            <v>VHS Earth Science</v>
          </cell>
        </row>
        <row r="22">
          <cell r="B22" t="str">
            <v>VHS Geometry</v>
          </cell>
        </row>
        <row r="23">
          <cell r="B23" t="str">
            <v>VHS LAC</v>
          </cell>
        </row>
        <row r="24">
          <cell r="B24" t="str">
            <v>VHS LAC2</v>
          </cell>
        </row>
        <row r="25">
          <cell r="B25" t="str">
            <v>VHS MWS</v>
          </cell>
        </row>
        <row r="26">
          <cell r="B26" t="str">
            <v>VHS Physical Science</v>
          </cell>
        </row>
        <row r="27">
          <cell r="B27" t="str">
            <v>Curriculum</v>
          </cell>
        </row>
      </sheetData>
      <sheetData sheetId="30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Pivot"/>
      <sheetName val="Master"/>
      <sheetName val="BoM"/>
      <sheetName val="Sheet3"/>
      <sheetName val="SKU Su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">
          <cell r="A1" t="str">
            <v>Forecasted SKU</v>
          </cell>
          <cell r="E1">
            <v>60</v>
          </cell>
        </row>
      </sheetData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awsonDrillInfo"/>
      <sheetName val="68500 Q1 '07"/>
      <sheetName val="Co 1000 Oct - Nov 06 (Lawson)"/>
      <sheetName val=" Co 5000 Jul-Nov (Lawson)"/>
    </sheetNames>
    <sheetDataSet>
      <sheetData sheetId="0" refreshError="1"/>
      <sheetData sheetId="1" refreshError="1"/>
      <sheetData sheetId="2" refreshError="1">
        <row r="1">
          <cell r="A1" t="str">
            <v>TO-COMPANY</v>
          </cell>
        </row>
      </sheetData>
      <sheetData sheetId="3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esting"/>
      <sheetName val="KC Sales-Leasebacks"/>
      <sheetName val="KL Deferred Gain"/>
      <sheetName val="Gain Loss Calc"/>
      <sheetName val="XREF"/>
      <sheetName val="Tickmarks"/>
      <sheetName val="OVERVIEW"/>
      <sheetName val="Sheet1"/>
      <sheetName val="CY Analysis"/>
      <sheetName val="MeetingSchedule"/>
      <sheetName val="KC_Sales-Leasebacks"/>
      <sheetName val="KL_Deferred_Gain"/>
      <sheetName val="Gain_Loss_Calc"/>
      <sheetName val="CY_Analysis"/>
    </sheetNames>
    <sheetDataSet>
      <sheetData sheetId="0" refreshError="1"/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 refreshError="1"/>
      <sheetData sheetId="10"/>
      <sheetData sheetId="11"/>
      <sheetData sheetId="12"/>
      <sheetData sheetId="1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3q11_9monthComparison_3.11v3.10"/>
      <sheetName val="3q11_CashFlow_Summary"/>
      <sheetName val="Indirect method"/>
      <sheetName val="Consol_BS"/>
      <sheetName val="Consol_IS"/>
      <sheetName val="SE Rollforward YTD"/>
      <sheetName val="p.Summary FY2010-Jul-Jun"/>
      <sheetName val="3q11_KCDL_CF"/>
      <sheetName val="3q11_KCDL_Indirect"/>
      <sheetName val="3q11_KCDL_BS"/>
      <sheetName val="3q11_KCDL_IS"/>
      <sheetName val="3q11_KCDL_FA_Rollfwd_OLD"/>
      <sheetName val="3q11_KCDL_CompareBS_OLD"/>
      <sheetName val="3q11_KCDL_OpeningBS_OLD"/>
      <sheetName val="3q11_AEC_CF"/>
      <sheetName val="3q11_AEC_Indirect"/>
      <sheetName val="3q11_AEC_BS"/>
      <sheetName val="3q11_AEC_IS"/>
      <sheetName val="3q11_AEC_OpeningBal_OLD"/>
      <sheetName val="3q11_AEC_BS_v2_OLD"/>
      <sheetName val="3q11_AEC_WriteOff_OLD"/>
      <sheetName val="3q11_AEC_TB_OLD"/>
      <sheetName val="3q11_CapEd_CF"/>
      <sheetName val="3q11_CapEd_Indirect"/>
      <sheetName val="3q11_CapEd_BS"/>
      <sheetName val="3q11_CapEd_IS"/>
      <sheetName val="3q11_Moyer_CF"/>
      <sheetName val="3q11_Moyer_Indirect"/>
      <sheetName val="3q11_Moyer_BS"/>
      <sheetName val="3q11_Moyer_IS"/>
      <sheetName val="3q11_QtrlyAmount_NOT_USED"/>
      <sheetName val="FA_Support_Qtr"/>
      <sheetName val="FA_Support_YTD"/>
    </sheetNames>
    <sheetDataSet>
      <sheetData sheetId="0" refreshError="1"/>
      <sheetData sheetId="1">
        <row r="62">
          <cell r="C62">
            <v>5442.67</v>
          </cell>
        </row>
        <row r="86">
          <cell r="C86">
            <v>6825</v>
          </cell>
        </row>
        <row r="87">
          <cell r="C87">
            <v>2039.8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A"/>
      <sheetName val="B"/>
      <sheetName val="C"/>
      <sheetName val="D"/>
      <sheetName val="E"/>
      <sheetName val="F"/>
      <sheetName val="G"/>
      <sheetName val="H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7"/>
      <sheetName val="28"/>
      <sheetName val="29"/>
      <sheetName val="30"/>
      <sheetName val="31"/>
      <sheetName val="P&amp;l"/>
      <sheetName val="SALES"/>
      <sheetName val="FOH"/>
      <sheetName val="F.A.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/>
      <sheetData sheetId="41"/>
      <sheetData sheetId="42"/>
      <sheetData sheetId="4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stribution Version"/>
      <sheetName val="APS"/>
      <sheetName val="Online"/>
      <sheetName val="Adult total"/>
      <sheetName val="College"/>
      <sheetName val="PLAN"/>
      <sheetName val="CAPITAL RECAP"/>
      <sheetName val="SUMMARY - A"/>
      <sheetName val="Uwide"/>
      <sheetName val="Direct expense worksheet"/>
      <sheetName val="Powerpoint figures"/>
      <sheetName val="Capitalization Plan"/>
      <sheetName val="APS and Online w College"/>
      <sheetName val="APS and Online"/>
      <sheetName val="Investor Summary"/>
    </sheetNames>
    <sheetDataSet>
      <sheetData sheetId="0" refreshError="1"/>
      <sheetData sheetId="1"/>
      <sheetData sheetId="2"/>
      <sheetData sheetId="3" refreshError="1"/>
      <sheetData sheetId="4"/>
      <sheetData sheetId="5"/>
      <sheetData sheetId="6" refreshError="1"/>
      <sheetData sheetId="7" refreshError="1"/>
      <sheetData sheetId="8">
        <row r="20">
          <cell r="K20">
            <v>0.13945367911832104</v>
          </cell>
          <cell r="L20">
            <v>0.86054632088167904</v>
          </cell>
        </row>
      </sheetData>
      <sheetData sheetId="9" refreshError="1"/>
      <sheetData sheetId="10" refreshError="1"/>
      <sheetData sheetId="11"/>
      <sheetData sheetId="12">
        <row r="22">
          <cell r="B22">
            <v>0.06</v>
          </cell>
        </row>
      </sheetData>
      <sheetData sheetId="13" refreshError="1"/>
      <sheetData sheetId="1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udget"/>
      <sheetName val="Online variances"/>
      <sheetName val="Advancement variances"/>
      <sheetName val="Academic Affairs variances"/>
      <sheetName val="U-wide Finance variances"/>
      <sheetName val="Presentation"/>
      <sheetName val="Factors Grid"/>
      <sheetName val="APS Staffing"/>
      <sheetName val="Online Staffing"/>
      <sheetName val="Projection Factors"/>
      <sheetName val="Budget With Accel Growth"/>
      <sheetName val="Capitalization Plan"/>
      <sheetName val="Select Ratios"/>
      <sheetName val="Assumptions"/>
      <sheetName val="Spring2 - old"/>
      <sheetName val="Tracks"/>
      <sheetName val="Chart Data"/>
      <sheetName val="Arizona"/>
      <sheetName val="Indiana"/>
      <sheetName val="Kansas City"/>
      <sheetName val="Wisconsin"/>
      <sheetName val="Administrative Support APS"/>
      <sheetName val="Online"/>
      <sheetName val="College"/>
      <sheetName val="Advancement"/>
      <sheetName val="UW Board of Trustees"/>
      <sheetName val="UW Office of the President"/>
      <sheetName val="UW Academic Affairs"/>
      <sheetName val="UW Marketing"/>
      <sheetName val="UW Enrollment"/>
      <sheetName val="UW Bus Fin Gen Admin"/>
      <sheetName val="UW Information Technology"/>
      <sheetName val="UW Interest on Indebtedness"/>
      <sheetName val="UW Student Development Center"/>
    </sheetNames>
    <sheetDataSet>
      <sheetData sheetId="0">
        <row r="11">
          <cell r="U11">
            <v>20668.012263157896</v>
          </cell>
          <cell r="Z11">
            <v>22747.287530274614</v>
          </cell>
        </row>
        <row r="17">
          <cell r="U17">
            <v>2600.67</v>
          </cell>
          <cell r="Z17">
            <v>3307.3481895324794</v>
          </cell>
        </row>
        <row r="23">
          <cell r="U23">
            <v>8300.7699999999986</v>
          </cell>
          <cell r="Z23">
            <v>9610.8129828340006</v>
          </cell>
        </row>
        <row r="29">
          <cell r="U29">
            <v>8457.7350000000006</v>
          </cell>
          <cell r="Z29">
            <v>10008.495239919201</v>
          </cell>
        </row>
        <row r="38">
          <cell r="U38">
            <v>40027.187263157895</v>
          </cell>
          <cell r="Z38">
            <v>45673.94394256029</v>
          </cell>
        </row>
        <row r="44">
          <cell r="U44">
            <v>16369.375894736842</v>
          </cell>
          <cell r="Z44">
            <v>20024.799899599937</v>
          </cell>
        </row>
        <row r="50">
          <cell r="U50">
            <v>56396.563157894736</v>
          </cell>
        </row>
        <row r="56">
          <cell r="U56">
            <v>14520</v>
          </cell>
          <cell r="Z56">
            <v>15943.744000000001</v>
          </cell>
        </row>
        <row r="77">
          <cell r="U77">
            <v>70916.563157894736</v>
          </cell>
          <cell r="Z77">
            <v>81642.487842160219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21">
          <cell r="G21">
            <v>0</v>
          </cell>
        </row>
        <row r="24">
          <cell r="G24">
            <v>0</v>
          </cell>
        </row>
        <row r="29">
          <cell r="G29">
            <v>0</v>
          </cell>
        </row>
        <row r="34">
          <cell r="L34">
            <v>1.03</v>
          </cell>
        </row>
        <row r="125">
          <cell r="G125">
            <v>0.3</v>
          </cell>
        </row>
        <row r="207">
          <cell r="G207">
            <v>0</v>
          </cell>
        </row>
      </sheetData>
      <sheetData sheetId="10">
        <row r="136">
          <cell r="O136">
            <v>95687760.627516925</v>
          </cell>
        </row>
      </sheetData>
      <sheetData sheetId="11">
        <row r="31">
          <cell r="B31">
            <v>10</v>
          </cell>
          <cell r="E31">
            <v>-100554980.66168088</v>
          </cell>
        </row>
        <row r="32">
          <cell r="B32">
            <v>0.15</v>
          </cell>
        </row>
        <row r="33">
          <cell r="B33">
            <v>0.15</v>
          </cell>
        </row>
        <row r="34">
          <cell r="B34">
            <v>0.05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rial Balance"/>
      <sheetName val="CRITERIA1"/>
      <sheetName val="CODE"/>
      <sheetName val="Jnl"/>
      <sheetName val="Upload Journal"/>
      <sheetName val="Headcount"/>
      <sheetName val="Intercompany Activity- 100"/>
      <sheetName val="Intercompany Activity- 300"/>
      <sheetName val="Intercompany Activity- 325"/>
      <sheetName val="Accrued Liabilities"/>
    </sheetNames>
    <sheetDataSet>
      <sheetData sheetId="0"/>
      <sheetData sheetId="1">
        <row r="4">
          <cell r="D4" t="str">
            <v>Product</v>
          </cell>
        </row>
      </sheetData>
      <sheetData sheetId="2" refreshError="1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CT 2001"/>
      <sheetName val="SEPT 2001"/>
      <sheetName val="AUG 2001"/>
      <sheetName val="JULY 2001"/>
      <sheetName val="JUNE 2001"/>
      <sheetName val="MAY 2001"/>
      <sheetName val="APRIL 2001"/>
      <sheetName val="MAR 2001"/>
      <sheetName val="FEB 2001"/>
      <sheetName val="DEC"/>
      <sheetName val="Nov"/>
      <sheetName val="Oct"/>
      <sheetName val="Sept"/>
      <sheetName val="August"/>
      <sheetName val="July"/>
      <sheetName val="June"/>
      <sheetName val="May"/>
      <sheetName val="APRIL"/>
      <sheetName val="MAR"/>
      <sheetName val="FEB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>
        <row r="1">
          <cell r="A1" t="str">
            <v>Br#</v>
          </cell>
          <cell r="B1" t="str">
            <v>SBU</v>
          </cell>
        </row>
        <row r="2">
          <cell r="A2">
            <v>2</v>
          </cell>
          <cell r="B2">
            <v>3</v>
          </cell>
        </row>
        <row r="3">
          <cell r="A3">
            <v>3</v>
          </cell>
          <cell r="B3">
            <v>4</v>
          </cell>
        </row>
        <row r="4">
          <cell r="A4">
            <v>4</v>
          </cell>
          <cell r="B4">
            <v>6</v>
          </cell>
        </row>
        <row r="5">
          <cell r="A5">
            <v>5</v>
          </cell>
          <cell r="B5">
            <v>3</v>
          </cell>
        </row>
        <row r="6">
          <cell r="A6">
            <v>6</v>
          </cell>
          <cell r="B6">
            <v>7</v>
          </cell>
        </row>
        <row r="7">
          <cell r="A7">
            <v>7</v>
          </cell>
          <cell r="B7">
            <v>4</v>
          </cell>
        </row>
        <row r="8">
          <cell r="A8">
            <v>8</v>
          </cell>
          <cell r="B8">
            <v>4</v>
          </cell>
        </row>
        <row r="9">
          <cell r="A9">
            <v>10</v>
          </cell>
          <cell r="B9">
            <v>6</v>
          </cell>
        </row>
        <row r="10">
          <cell r="A10">
            <v>11</v>
          </cell>
          <cell r="B10">
            <v>4</v>
          </cell>
        </row>
        <row r="11">
          <cell r="A11">
            <v>12</v>
          </cell>
          <cell r="B11">
            <v>4</v>
          </cell>
        </row>
        <row r="12">
          <cell r="A12">
            <v>14</v>
          </cell>
          <cell r="B12">
            <v>3</v>
          </cell>
        </row>
        <row r="13">
          <cell r="A13">
            <v>15</v>
          </cell>
          <cell r="B13">
            <v>4</v>
          </cell>
        </row>
        <row r="14">
          <cell r="A14">
            <v>16</v>
          </cell>
          <cell r="B14">
            <v>4</v>
          </cell>
        </row>
        <row r="15">
          <cell r="A15">
            <v>17</v>
          </cell>
          <cell r="B15">
            <v>4</v>
          </cell>
        </row>
        <row r="16">
          <cell r="A16">
            <v>18</v>
          </cell>
          <cell r="B16">
            <v>4</v>
          </cell>
        </row>
        <row r="17">
          <cell r="A17">
            <v>19</v>
          </cell>
          <cell r="B17">
            <v>4</v>
          </cell>
        </row>
        <row r="18">
          <cell r="A18">
            <v>20</v>
          </cell>
          <cell r="B18">
            <v>3</v>
          </cell>
        </row>
        <row r="19">
          <cell r="A19">
            <v>21</v>
          </cell>
          <cell r="B19">
            <v>3</v>
          </cell>
        </row>
        <row r="20">
          <cell r="A20">
            <v>22</v>
          </cell>
          <cell r="B20">
            <v>6</v>
          </cell>
        </row>
        <row r="21">
          <cell r="A21">
            <v>23</v>
          </cell>
          <cell r="B21">
            <v>6</v>
          </cell>
        </row>
        <row r="22">
          <cell r="A22">
            <v>24</v>
          </cell>
          <cell r="B22">
            <v>7</v>
          </cell>
        </row>
        <row r="23">
          <cell r="A23">
            <v>25</v>
          </cell>
          <cell r="B23">
            <v>4</v>
          </cell>
        </row>
        <row r="24">
          <cell r="A24">
            <v>26</v>
          </cell>
          <cell r="B24">
            <v>4</v>
          </cell>
        </row>
        <row r="25">
          <cell r="A25">
            <v>27</v>
          </cell>
          <cell r="B25">
            <v>7</v>
          </cell>
        </row>
        <row r="26">
          <cell r="A26">
            <v>28</v>
          </cell>
          <cell r="B26">
            <v>3</v>
          </cell>
        </row>
        <row r="27">
          <cell r="A27" t="str">
            <v>2C</v>
          </cell>
          <cell r="B27">
            <v>6</v>
          </cell>
        </row>
        <row r="28">
          <cell r="A28" t="str">
            <v>2D</v>
          </cell>
          <cell r="B28">
            <v>4</v>
          </cell>
        </row>
        <row r="29">
          <cell r="A29" t="str">
            <v>2E</v>
          </cell>
          <cell r="B29">
            <v>3</v>
          </cell>
        </row>
        <row r="30">
          <cell r="A30" t="str">
            <v>2G</v>
          </cell>
          <cell r="B30">
            <v>7</v>
          </cell>
        </row>
        <row r="31">
          <cell r="A31" t="str">
            <v>2H</v>
          </cell>
          <cell r="B31">
            <v>7</v>
          </cell>
        </row>
        <row r="32">
          <cell r="A32" t="str">
            <v>2I</v>
          </cell>
          <cell r="B32">
            <v>7</v>
          </cell>
        </row>
        <row r="33">
          <cell r="A33" t="str">
            <v>2J</v>
          </cell>
          <cell r="B33">
            <v>3</v>
          </cell>
        </row>
        <row r="34">
          <cell r="A34" t="str">
            <v>2K</v>
          </cell>
          <cell r="B34">
            <v>3</v>
          </cell>
        </row>
        <row r="35">
          <cell r="A35" t="str">
            <v>2L</v>
          </cell>
          <cell r="B35">
            <v>6</v>
          </cell>
        </row>
        <row r="36">
          <cell r="A36" t="str">
            <v>2M</v>
          </cell>
          <cell r="B36">
            <v>7</v>
          </cell>
        </row>
        <row r="37">
          <cell r="A37" t="str">
            <v>2P</v>
          </cell>
          <cell r="B37">
            <v>4</v>
          </cell>
        </row>
        <row r="38">
          <cell r="A38" t="str">
            <v>2R</v>
          </cell>
          <cell r="B38">
            <v>6</v>
          </cell>
        </row>
        <row r="39">
          <cell r="A39" t="str">
            <v>2W</v>
          </cell>
          <cell r="B39">
            <v>4</v>
          </cell>
        </row>
        <row r="40">
          <cell r="A40" t="str">
            <v>2Y</v>
          </cell>
          <cell r="B40">
            <v>7</v>
          </cell>
        </row>
        <row r="41">
          <cell r="A41">
            <v>32</v>
          </cell>
          <cell r="B41">
            <v>7</v>
          </cell>
        </row>
        <row r="42">
          <cell r="A42">
            <v>33</v>
          </cell>
          <cell r="B42">
            <v>7</v>
          </cell>
        </row>
        <row r="43">
          <cell r="A43">
            <v>34</v>
          </cell>
          <cell r="B43">
            <v>4</v>
          </cell>
        </row>
        <row r="44">
          <cell r="A44">
            <v>35</v>
          </cell>
          <cell r="B44">
            <v>4</v>
          </cell>
        </row>
        <row r="45">
          <cell r="A45">
            <v>36</v>
          </cell>
          <cell r="B45">
            <v>4</v>
          </cell>
        </row>
        <row r="46">
          <cell r="A46">
            <v>37</v>
          </cell>
          <cell r="B46">
            <v>4</v>
          </cell>
        </row>
        <row r="47">
          <cell r="A47">
            <v>38</v>
          </cell>
          <cell r="B47">
            <v>3</v>
          </cell>
        </row>
        <row r="48">
          <cell r="A48">
            <v>39</v>
          </cell>
          <cell r="B48">
            <v>3</v>
          </cell>
        </row>
        <row r="49">
          <cell r="A49" t="str">
            <v>3B</v>
          </cell>
          <cell r="B49">
            <v>4</v>
          </cell>
        </row>
        <row r="50">
          <cell r="A50" t="str">
            <v>3C</v>
          </cell>
          <cell r="B50">
            <v>4</v>
          </cell>
        </row>
        <row r="51">
          <cell r="A51" t="str">
            <v>3D</v>
          </cell>
          <cell r="B51">
            <v>3</v>
          </cell>
        </row>
        <row r="52">
          <cell r="A52" t="str">
            <v>3F</v>
          </cell>
          <cell r="B52">
            <v>3</v>
          </cell>
        </row>
        <row r="53">
          <cell r="A53" t="str">
            <v>3G</v>
          </cell>
          <cell r="B53">
            <v>7</v>
          </cell>
        </row>
        <row r="54">
          <cell r="A54" t="str">
            <v>3H</v>
          </cell>
          <cell r="B54">
            <v>3</v>
          </cell>
        </row>
        <row r="55">
          <cell r="A55" t="str">
            <v>3K</v>
          </cell>
          <cell r="B55">
            <v>3</v>
          </cell>
        </row>
        <row r="56">
          <cell r="A56" t="str">
            <v>3L</v>
          </cell>
          <cell r="B56">
            <v>3</v>
          </cell>
        </row>
        <row r="57">
          <cell r="A57" t="str">
            <v>3P</v>
          </cell>
          <cell r="B57">
            <v>3</v>
          </cell>
        </row>
        <row r="58">
          <cell r="A58" t="str">
            <v>3R</v>
          </cell>
          <cell r="B58">
            <v>3</v>
          </cell>
        </row>
        <row r="59">
          <cell r="A59" t="str">
            <v>3T</v>
          </cell>
          <cell r="B59">
            <v>3</v>
          </cell>
        </row>
        <row r="60">
          <cell r="A60" t="str">
            <v>3W</v>
          </cell>
          <cell r="B60">
            <v>4</v>
          </cell>
        </row>
        <row r="61">
          <cell r="A61" t="str">
            <v>3X</v>
          </cell>
          <cell r="B61">
            <v>7</v>
          </cell>
        </row>
        <row r="62">
          <cell r="A62">
            <v>40</v>
          </cell>
          <cell r="B62">
            <v>4</v>
          </cell>
        </row>
        <row r="63">
          <cell r="A63">
            <v>41</v>
          </cell>
          <cell r="B63">
            <v>4</v>
          </cell>
        </row>
        <row r="64">
          <cell r="A64">
            <v>42</v>
          </cell>
          <cell r="B64">
            <v>4</v>
          </cell>
        </row>
        <row r="65">
          <cell r="A65">
            <v>43</v>
          </cell>
          <cell r="B65">
            <v>4</v>
          </cell>
        </row>
        <row r="66">
          <cell r="A66">
            <v>45</v>
          </cell>
          <cell r="B66">
            <v>7</v>
          </cell>
        </row>
        <row r="67">
          <cell r="A67">
            <v>46</v>
          </cell>
          <cell r="B67">
            <v>4</v>
          </cell>
        </row>
        <row r="68">
          <cell r="A68">
            <v>48</v>
          </cell>
          <cell r="B68">
            <v>4</v>
          </cell>
        </row>
        <row r="69">
          <cell r="A69">
            <v>49</v>
          </cell>
          <cell r="B69">
            <v>4</v>
          </cell>
        </row>
        <row r="70">
          <cell r="A70">
            <v>50</v>
          </cell>
          <cell r="B70">
            <v>4</v>
          </cell>
        </row>
        <row r="71">
          <cell r="A71">
            <v>51</v>
          </cell>
          <cell r="B71">
            <v>4</v>
          </cell>
        </row>
        <row r="72">
          <cell r="A72">
            <v>52</v>
          </cell>
          <cell r="B72">
            <v>4</v>
          </cell>
        </row>
        <row r="73">
          <cell r="A73">
            <v>54</v>
          </cell>
          <cell r="B73">
            <v>4</v>
          </cell>
        </row>
        <row r="74">
          <cell r="A74">
            <v>55</v>
          </cell>
          <cell r="B74">
            <v>7</v>
          </cell>
        </row>
        <row r="75">
          <cell r="A75">
            <v>58</v>
          </cell>
          <cell r="B75">
            <v>4</v>
          </cell>
        </row>
        <row r="76">
          <cell r="A76">
            <v>59</v>
          </cell>
          <cell r="B76">
            <v>4</v>
          </cell>
        </row>
        <row r="77">
          <cell r="A77" t="str">
            <v>5E</v>
          </cell>
          <cell r="B77">
            <v>3</v>
          </cell>
        </row>
        <row r="78">
          <cell r="A78" t="str">
            <v>5F</v>
          </cell>
          <cell r="B78">
            <v>3</v>
          </cell>
        </row>
        <row r="79">
          <cell r="A79" t="str">
            <v>5G</v>
          </cell>
          <cell r="B79">
            <v>3</v>
          </cell>
        </row>
        <row r="80">
          <cell r="A80" t="str">
            <v>5H</v>
          </cell>
          <cell r="B80">
            <v>3</v>
          </cell>
        </row>
        <row r="81">
          <cell r="A81" t="str">
            <v>5J</v>
          </cell>
          <cell r="B81">
            <v>3</v>
          </cell>
        </row>
        <row r="82">
          <cell r="A82" t="str">
            <v>5K</v>
          </cell>
          <cell r="B82">
            <v>6</v>
          </cell>
        </row>
        <row r="83">
          <cell r="A83" t="str">
            <v>5L</v>
          </cell>
          <cell r="B83">
            <v>6</v>
          </cell>
        </row>
        <row r="84">
          <cell r="A84" t="str">
            <v>5M</v>
          </cell>
          <cell r="B84">
            <v>6</v>
          </cell>
        </row>
        <row r="85">
          <cell r="A85" t="str">
            <v>5P</v>
          </cell>
          <cell r="B85">
            <v>6</v>
          </cell>
        </row>
        <row r="86">
          <cell r="A86" t="str">
            <v>5R</v>
          </cell>
          <cell r="B86">
            <v>6</v>
          </cell>
        </row>
        <row r="87">
          <cell r="A87" t="str">
            <v>5T</v>
          </cell>
          <cell r="B87">
            <v>6</v>
          </cell>
        </row>
        <row r="88">
          <cell r="A88" t="str">
            <v>5V</v>
          </cell>
          <cell r="B88">
            <v>6</v>
          </cell>
        </row>
        <row r="89">
          <cell r="A89" t="str">
            <v>5W</v>
          </cell>
          <cell r="B89">
            <v>6</v>
          </cell>
        </row>
        <row r="90">
          <cell r="A90" t="str">
            <v>5X</v>
          </cell>
          <cell r="B90">
            <v>6</v>
          </cell>
        </row>
        <row r="91">
          <cell r="A91" t="str">
            <v>5Y</v>
          </cell>
          <cell r="B91">
            <v>6</v>
          </cell>
        </row>
        <row r="92">
          <cell r="A92">
            <v>60</v>
          </cell>
          <cell r="B92">
            <v>7</v>
          </cell>
        </row>
        <row r="93">
          <cell r="A93">
            <v>61</v>
          </cell>
          <cell r="B93">
            <v>4</v>
          </cell>
        </row>
        <row r="94">
          <cell r="A94">
            <v>62</v>
          </cell>
          <cell r="B94">
            <v>3</v>
          </cell>
        </row>
        <row r="95">
          <cell r="A95">
            <v>67</v>
          </cell>
          <cell r="B95">
            <v>4</v>
          </cell>
        </row>
        <row r="96">
          <cell r="A96">
            <v>68</v>
          </cell>
          <cell r="B96">
            <v>3</v>
          </cell>
        </row>
        <row r="97">
          <cell r="A97">
            <v>69</v>
          </cell>
          <cell r="B97">
            <v>4</v>
          </cell>
        </row>
        <row r="98">
          <cell r="A98" t="str">
            <v>6A</v>
          </cell>
          <cell r="B98">
            <v>4</v>
          </cell>
        </row>
        <row r="99">
          <cell r="A99" t="str">
            <v>6C</v>
          </cell>
          <cell r="B99">
            <v>6</v>
          </cell>
        </row>
        <row r="100">
          <cell r="A100" t="str">
            <v>6D</v>
          </cell>
          <cell r="B100">
            <v>4</v>
          </cell>
        </row>
        <row r="101">
          <cell r="A101">
            <v>70</v>
          </cell>
          <cell r="B101">
            <v>4</v>
          </cell>
        </row>
        <row r="102">
          <cell r="A102">
            <v>71</v>
          </cell>
          <cell r="B102">
            <v>3</v>
          </cell>
        </row>
        <row r="103">
          <cell r="A103">
            <v>72</v>
          </cell>
          <cell r="B103">
            <v>3</v>
          </cell>
        </row>
        <row r="104">
          <cell r="A104">
            <v>73</v>
          </cell>
          <cell r="B104">
            <v>3</v>
          </cell>
        </row>
        <row r="105">
          <cell r="A105">
            <v>75</v>
          </cell>
          <cell r="B105">
            <v>3</v>
          </cell>
        </row>
        <row r="106">
          <cell r="A106">
            <v>77</v>
          </cell>
          <cell r="B106">
            <v>3</v>
          </cell>
        </row>
        <row r="107">
          <cell r="A107">
            <v>78</v>
          </cell>
          <cell r="B107">
            <v>3</v>
          </cell>
        </row>
        <row r="108">
          <cell r="A108">
            <v>79</v>
          </cell>
          <cell r="B108">
            <v>3</v>
          </cell>
        </row>
        <row r="109">
          <cell r="A109" t="str">
            <v>7A</v>
          </cell>
          <cell r="B109">
            <v>7</v>
          </cell>
        </row>
        <row r="110">
          <cell r="A110" t="str">
            <v>7B</v>
          </cell>
          <cell r="B110">
            <v>7</v>
          </cell>
        </row>
        <row r="111">
          <cell r="A111" t="str">
            <v>7C</v>
          </cell>
          <cell r="B111">
            <v>7</v>
          </cell>
        </row>
        <row r="112">
          <cell r="A112" t="str">
            <v>7E</v>
          </cell>
          <cell r="B112">
            <v>7</v>
          </cell>
        </row>
        <row r="113">
          <cell r="A113" t="str">
            <v>7F</v>
          </cell>
          <cell r="B113">
            <v>7</v>
          </cell>
        </row>
        <row r="114">
          <cell r="A114" t="str">
            <v>7G</v>
          </cell>
          <cell r="B114">
            <v>7</v>
          </cell>
        </row>
        <row r="115">
          <cell r="A115" t="str">
            <v>7H</v>
          </cell>
          <cell r="B115">
            <v>7</v>
          </cell>
        </row>
        <row r="116">
          <cell r="A116" t="str">
            <v>7J</v>
          </cell>
          <cell r="B116">
            <v>7</v>
          </cell>
        </row>
        <row r="117">
          <cell r="A117" t="str">
            <v>7K</v>
          </cell>
          <cell r="B117">
            <v>7</v>
          </cell>
        </row>
        <row r="118">
          <cell r="A118" t="str">
            <v>7M</v>
          </cell>
          <cell r="B118">
            <v>7</v>
          </cell>
        </row>
        <row r="119">
          <cell r="A119" t="str">
            <v>7N</v>
          </cell>
          <cell r="B119">
            <v>7</v>
          </cell>
        </row>
        <row r="120">
          <cell r="A120" t="str">
            <v>7P</v>
          </cell>
          <cell r="B120">
            <v>7</v>
          </cell>
        </row>
        <row r="121">
          <cell r="A121" t="str">
            <v>7R</v>
          </cell>
          <cell r="B121">
            <v>7</v>
          </cell>
        </row>
        <row r="122">
          <cell r="A122" t="str">
            <v>7S</v>
          </cell>
          <cell r="B122">
            <v>7</v>
          </cell>
        </row>
        <row r="123">
          <cell r="A123" t="str">
            <v>7T</v>
          </cell>
          <cell r="B123">
            <v>7</v>
          </cell>
        </row>
        <row r="124">
          <cell r="A124">
            <v>80</v>
          </cell>
          <cell r="B124">
            <v>6</v>
          </cell>
        </row>
        <row r="125">
          <cell r="A125">
            <v>81</v>
          </cell>
          <cell r="B125">
            <v>4</v>
          </cell>
        </row>
        <row r="126">
          <cell r="A126">
            <v>82</v>
          </cell>
          <cell r="B126">
            <v>4</v>
          </cell>
        </row>
        <row r="127">
          <cell r="A127">
            <v>83</v>
          </cell>
          <cell r="B127">
            <v>3</v>
          </cell>
        </row>
        <row r="128">
          <cell r="A128">
            <v>84</v>
          </cell>
          <cell r="B128">
            <v>3</v>
          </cell>
        </row>
        <row r="129">
          <cell r="A129">
            <v>85</v>
          </cell>
          <cell r="B129">
            <v>3</v>
          </cell>
        </row>
        <row r="130">
          <cell r="A130">
            <v>86</v>
          </cell>
          <cell r="B130">
            <v>6</v>
          </cell>
        </row>
        <row r="131">
          <cell r="A131">
            <v>88</v>
          </cell>
          <cell r="B131">
            <v>4</v>
          </cell>
        </row>
        <row r="132">
          <cell r="A132">
            <v>89</v>
          </cell>
          <cell r="B132">
            <v>1</v>
          </cell>
        </row>
        <row r="133">
          <cell r="A133" t="str">
            <v>8B</v>
          </cell>
          <cell r="B133">
            <v>7</v>
          </cell>
        </row>
        <row r="134">
          <cell r="A134" t="str">
            <v>8C</v>
          </cell>
          <cell r="B134">
            <v>4</v>
          </cell>
        </row>
        <row r="135">
          <cell r="A135" t="str">
            <v>8D</v>
          </cell>
          <cell r="B135">
            <v>4</v>
          </cell>
        </row>
        <row r="136">
          <cell r="A136" t="str">
            <v>8E</v>
          </cell>
          <cell r="B136">
            <v>3</v>
          </cell>
        </row>
        <row r="137">
          <cell r="A137" t="str">
            <v>8G</v>
          </cell>
          <cell r="B137">
            <v>1</v>
          </cell>
        </row>
        <row r="138">
          <cell r="A138" t="str">
            <v>8I</v>
          </cell>
          <cell r="B138">
            <v>1</v>
          </cell>
        </row>
        <row r="139">
          <cell r="A139" t="str">
            <v>8J</v>
          </cell>
          <cell r="B139">
            <v>1</v>
          </cell>
        </row>
        <row r="140">
          <cell r="A140" t="str">
            <v>8L</v>
          </cell>
          <cell r="B140">
            <v>1</v>
          </cell>
        </row>
        <row r="141">
          <cell r="A141" t="str">
            <v>8R</v>
          </cell>
          <cell r="B141">
            <v>1</v>
          </cell>
        </row>
        <row r="142">
          <cell r="A142" t="str">
            <v>8T</v>
          </cell>
          <cell r="B142">
            <v>1</v>
          </cell>
        </row>
        <row r="143">
          <cell r="A143" t="str">
            <v>8V</v>
          </cell>
          <cell r="B143">
            <v>1</v>
          </cell>
        </row>
        <row r="144">
          <cell r="A144" t="str">
            <v>8W</v>
          </cell>
          <cell r="B144">
            <v>1</v>
          </cell>
        </row>
        <row r="145">
          <cell r="A145" t="str">
            <v>8Y</v>
          </cell>
          <cell r="B145">
            <v>3</v>
          </cell>
        </row>
        <row r="146">
          <cell r="A146">
            <v>90</v>
          </cell>
          <cell r="B146">
            <v>4</v>
          </cell>
        </row>
        <row r="147">
          <cell r="A147">
            <v>91</v>
          </cell>
          <cell r="B147">
            <v>4</v>
          </cell>
        </row>
        <row r="148">
          <cell r="A148">
            <v>92</v>
          </cell>
          <cell r="B148">
            <v>4</v>
          </cell>
        </row>
        <row r="149">
          <cell r="A149">
            <v>93</v>
          </cell>
          <cell r="B149">
            <v>4</v>
          </cell>
        </row>
        <row r="150">
          <cell r="A150">
            <v>95</v>
          </cell>
          <cell r="B150">
            <v>3</v>
          </cell>
        </row>
        <row r="151">
          <cell r="A151">
            <v>96</v>
          </cell>
          <cell r="B151">
            <v>4</v>
          </cell>
        </row>
        <row r="152">
          <cell r="A152" t="str">
            <v>9A</v>
          </cell>
          <cell r="B152">
            <v>1</v>
          </cell>
        </row>
        <row r="153">
          <cell r="A153" t="str">
            <v>9C</v>
          </cell>
          <cell r="B153">
            <v>1</v>
          </cell>
        </row>
        <row r="154">
          <cell r="A154" t="str">
            <v>9E</v>
          </cell>
          <cell r="B154">
            <v>1</v>
          </cell>
        </row>
        <row r="155">
          <cell r="A155" t="str">
            <v>9G</v>
          </cell>
          <cell r="B155">
            <v>1</v>
          </cell>
        </row>
        <row r="156">
          <cell r="A156" t="str">
            <v>9I</v>
          </cell>
          <cell r="B156">
            <v>1</v>
          </cell>
        </row>
        <row r="157">
          <cell r="A157" t="str">
            <v>9L</v>
          </cell>
          <cell r="B157">
            <v>1</v>
          </cell>
        </row>
        <row r="158">
          <cell r="A158" t="str">
            <v>9M</v>
          </cell>
          <cell r="B158">
            <v>1</v>
          </cell>
        </row>
        <row r="159">
          <cell r="A159" t="str">
            <v>9P</v>
          </cell>
          <cell r="B159">
            <v>1</v>
          </cell>
        </row>
        <row r="160">
          <cell r="A160" t="str">
            <v>9Q</v>
          </cell>
          <cell r="B160">
            <v>1</v>
          </cell>
        </row>
        <row r="161">
          <cell r="A161" t="str">
            <v>9S</v>
          </cell>
          <cell r="B161">
            <v>1</v>
          </cell>
        </row>
        <row r="162">
          <cell r="A162" t="str">
            <v>9T</v>
          </cell>
          <cell r="B162">
            <v>1</v>
          </cell>
        </row>
        <row r="163">
          <cell r="A163" t="str">
            <v>9W</v>
          </cell>
          <cell r="B163">
            <v>1</v>
          </cell>
        </row>
        <row r="164">
          <cell r="A164" t="str">
            <v>23A</v>
          </cell>
          <cell r="B164">
            <v>6</v>
          </cell>
        </row>
        <row r="165">
          <cell r="A165" t="str">
            <v>3AC</v>
          </cell>
          <cell r="B165">
            <v>3</v>
          </cell>
        </row>
        <row r="166">
          <cell r="A166" t="str">
            <v>4AC</v>
          </cell>
          <cell r="B166">
            <v>4</v>
          </cell>
        </row>
        <row r="167">
          <cell r="A167">
            <v>506</v>
          </cell>
          <cell r="B167">
            <v>3</v>
          </cell>
        </row>
        <row r="168">
          <cell r="A168">
            <v>510</v>
          </cell>
          <cell r="B168">
            <v>3</v>
          </cell>
        </row>
        <row r="169">
          <cell r="A169">
            <v>611</v>
          </cell>
          <cell r="B169">
            <v>4</v>
          </cell>
        </row>
        <row r="170">
          <cell r="A170">
            <v>612</v>
          </cell>
          <cell r="B170">
            <v>4</v>
          </cell>
        </row>
        <row r="171">
          <cell r="A171">
            <v>613</v>
          </cell>
          <cell r="B171">
            <v>4</v>
          </cell>
        </row>
        <row r="172">
          <cell r="A172">
            <v>614</v>
          </cell>
          <cell r="B172">
            <v>4</v>
          </cell>
        </row>
        <row r="173">
          <cell r="A173">
            <v>615</v>
          </cell>
          <cell r="B173">
            <v>4</v>
          </cell>
        </row>
        <row r="174">
          <cell r="A174">
            <v>616</v>
          </cell>
          <cell r="B174">
            <v>4</v>
          </cell>
        </row>
        <row r="175">
          <cell r="A175">
            <v>617</v>
          </cell>
          <cell r="B175">
            <v>4</v>
          </cell>
        </row>
        <row r="176">
          <cell r="A176">
            <v>618</v>
          </cell>
          <cell r="B176">
            <v>4</v>
          </cell>
        </row>
        <row r="177">
          <cell r="A177">
            <v>619</v>
          </cell>
          <cell r="B177">
            <v>4</v>
          </cell>
        </row>
        <row r="178">
          <cell r="A178" t="str">
            <v>6AC</v>
          </cell>
          <cell r="B178">
            <v>6</v>
          </cell>
        </row>
        <row r="179">
          <cell r="A179">
            <v>720</v>
          </cell>
          <cell r="B179">
            <v>4</v>
          </cell>
        </row>
        <row r="180">
          <cell r="A180">
            <v>721</v>
          </cell>
          <cell r="B180">
            <v>4</v>
          </cell>
        </row>
        <row r="181">
          <cell r="A181">
            <v>722</v>
          </cell>
          <cell r="B181">
            <v>4</v>
          </cell>
        </row>
        <row r="182">
          <cell r="A182">
            <v>723</v>
          </cell>
          <cell r="B182">
            <v>4</v>
          </cell>
        </row>
        <row r="183">
          <cell r="A183">
            <v>724</v>
          </cell>
          <cell r="B183">
            <v>4</v>
          </cell>
        </row>
        <row r="184">
          <cell r="A184">
            <v>725</v>
          </cell>
          <cell r="B184">
            <v>4</v>
          </cell>
        </row>
        <row r="185">
          <cell r="A185">
            <v>727</v>
          </cell>
          <cell r="B185">
            <v>4</v>
          </cell>
        </row>
        <row r="186">
          <cell r="A186">
            <v>728</v>
          </cell>
          <cell r="B186">
            <v>4</v>
          </cell>
        </row>
        <row r="187">
          <cell r="A187">
            <v>729</v>
          </cell>
          <cell r="B187">
            <v>4</v>
          </cell>
        </row>
        <row r="188">
          <cell r="A188">
            <v>730</v>
          </cell>
          <cell r="B188">
            <v>4</v>
          </cell>
        </row>
        <row r="189">
          <cell r="A189" t="str">
            <v>7AC</v>
          </cell>
          <cell r="B189">
            <v>7</v>
          </cell>
        </row>
        <row r="190">
          <cell r="A190">
            <v>902</v>
          </cell>
          <cell r="B190">
            <v>4</v>
          </cell>
        </row>
        <row r="191">
          <cell r="A191">
            <v>903</v>
          </cell>
          <cell r="B191">
            <v>4</v>
          </cell>
        </row>
        <row r="192">
          <cell r="A192">
            <v>904</v>
          </cell>
          <cell r="B192">
            <v>4</v>
          </cell>
        </row>
        <row r="193">
          <cell r="A193">
            <v>905</v>
          </cell>
          <cell r="B193">
            <v>4</v>
          </cell>
        </row>
        <row r="194">
          <cell r="A194">
            <v>906</v>
          </cell>
          <cell r="B194">
            <v>4</v>
          </cell>
        </row>
        <row r="195">
          <cell r="A195">
            <v>907</v>
          </cell>
          <cell r="B195">
            <v>4</v>
          </cell>
        </row>
        <row r="196">
          <cell r="A196">
            <v>908</v>
          </cell>
          <cell r="B196">
            <v>4</v>
          </cell>
        </row>
        <row r="197">
          <cell r="A197">
            <v>910</v>
          </cell>
          <cell r="B197">
            <v>4</v>
          </cell>
        </row>
        <row r="198">
          <cell r="A198">
            <v>911</v>
          </cell>
          <cell r="B198">
            <v>4</v>
          </cell>
        </row>
        <row r="199">
          <cell r="A199">
            <v>912</v>
          </cell>
          <cell r="B199">
            <v>4</v>
          </cell>
        </row>
        <row r="200">
          <cell r="A200">
            <v>914</v>
          </cell>
          <cell r="B200">
            <v>4</v>
          </cell>
        </row>
        <row r="201">
          <cell r="A201">
            <v>915</v>
          </cell>
          <cell r="B201">
            <v>4</v>
          </cell>
        </row>
        <row r="202">
          <cell r="A202">
            <v>917</v>
          </cell>
          <cell r="B202">
            <v>4</v>
          </cell>
        </row>
        <row r="203">
          <cell r="A203">
            <v>918</v>
          </cell>
          <cell r="B203">
            <v>4</v>
          </cell>
        </row>
        <row r="204">
          <cell r="A204">
            <v>919</v>
          </cell>
          <cell r="B204">
            <v>4</v>
          </cell>
        </row>
        <row r="205">
          <cell r="A205">
            <v>920</v>
          </cell>
          <cell r="B205">
            <v>4</v>
          </cell>
        </row>
        <row r="206">
          <cell r="A206">
            <v>921</v>
          </cell>
          <cell r="B206">
            <v>4</v>
          </cell>
        </row>
        <row r="207">
          <cell r="A207">
            <v>922</v>
          </cell>
          <cell r="B207">
            <v>4</v>
          </cell>
        </row>
        <row r="208">
          <cell r="A208">
            <v>923</v>
          </cell>
          <cell r="B208">
            <v>4</v>
          </cell>
        </row>
        <row r="209">
          <cell r="A209">
            <v>924</v>
          </cell>
          <cell r="B209">
            <v>4</v>
          </cell>
        </row>
        <row r="210">
          <cell r="A210">
            <v>925</v>
          </cell>
          <cell r="B210">
            <v>4</v>
          </cell>
        </row>
        <row r="211">
          <cell r="A211">
            <v>926</v>
          </cell>
          <cell r="B211">
            <v>4</v>
          </cell>
        </row>
        <row r="212">
          <cell r="A212">
            <v>928</v>
          </cell>
          <cell r="B212">
            <v>4</v>
          </cell>
        </row>
        <row r="213">
          <cell r="A213">
            <v>929</v>
          </cell>
          <cell r="B213">
            <v>4</v>
          </cell>
        </row>
        <row r="214">
          <cell r="A214">
            <v>930</v>
          </cell>
          <cell r="B214">
            <v>4</v>
          </cell>
        </row>
        <row r="215">
          <cell r="A215">
            <v>931</v>
          </cell>
          <cell r="B215">
            <v>4</v>
          </cell>
        </row>
        <row r="216">
          <cell r="A216">
            <v>932</v>
          </cell>
          <cell r="B216">
            <v>4</v>
          </cell>
        </row>
        <row r="217">
          <cell r="A217">
            <v>933</v>
          </cell>
          <cell r="B217">
            <v>4</v>
          </cell>
        </row>
        <row r="218">
          <cell r="A218">
            <v>934</v>
          </cell>
          <cell r="B218">
            <v>4</v>
          </cell>
        </row>
        <row r="219">
          <cell r="A219">
            <v>935</v>
          </cell>
          <cell r="B219">
            <v>4</v>
          </cell>
        </row>
        <row r="220">
          <cell r="A220">
            <v>936</v>
          </cell>
          <cell r="B220">
            <v>4</v>
          </cell>
        </row>
        <row r="221">
          <cell r="A221">
            <v>937</v>
          </cell>
          <cell r="B221">
            <v>4</v>
          </cell>
        </row>
        <row r="222">
          <cell r="A222">
            <v>938</v>
          </cell>
          <cell r="B222">
            <v>4</v>
          </cell>
        </row>
        <row r="223">
          <cell r="A223">
            <v>941</v>
          </cell>
          <cell r="B223">
            <v>4</v>
          </cell>
        </row>
        <row r="224">
          <cell r="A224">
            <v>942</v>
          </cell>
          <cell r="B224">
            <v>4</v>
          </cell>
        </row>
        <row r="225">
          <cell r="A225">
            <v>943</v>
          </cell>
          <cell r="B225">
            <v>4</v>
          </cell>
        </row>
        <row r="226">
          <cell r="A226">
            <v>944</v>
          </cell>
          <cell r="B226">
            <v>4</v>
          </cell>
        </row>
        <row r="227">
          <cell r="A227">
            <v>998</v>
          </cell>
          <cell r="B227">
            <v>4</v>
          </cell>
        </row>
        <row r="228">
          <cell r="A228">
            <v>1102</v>
          </cell>
          <cell r="B228">
            <v>1</v>
          </cell>
        </row>
        <row r="229">
          <cell r="A229">
            <v>1103</v>
          </cell>
          <cell r="B229">
            <v>1</v>
          </cell>
        </row>
        <row r="230">
          <cell r="A230">
            <v>1104</v>
          </cell>
          <cell r="B230">
            <v>1</v>
          </cell>
        </row>
        <row r="231">
          <cell r="A231">
            <v>1105</v>
          </cell>
          <cell r="B231">
            <v>1</v>
          </cell>
        </row>
        <row r="232">
          <cell r="A232">
            <v>1106</v>
          </cell>
          <cell r="B232">
            <v>1</v>
          </cell>
        </row>
        <row r="233">
          <cell r="A233">
            <v>1112</v>
          </cell>
          <cell r="B233">
            <v>1</v>
          </cell>
        </row>
        <row r="234">
          <cell r="A234">
            <v>1115</v>
          </cell>
          <cell r="B234">
            <v>1</v>
          </cell>
        </row>
        <row r="235">
          <cell r="A235">
            <v>1116</v>
          </cell>
          <cell r="B235">
            <v>1</v>
          </cell>
        </row>
        <row r="236">
          <cell r="A236">
            <v>1118</v>
          </cell>
          <cell r="B236">
            <v>6</v>
          </cell>
        </row>
        <row r="237">
          <cell r="A237">
            <v>1119</v>
          </cell>
          <cell r="B237">
            <v>1</v>
          </cell>
        </row>
        <row r="238">
          <cell r="A238">
            <v>1120</v>
          </cell>
          <cell r="B238">
            <v>1</v>
          </cell>
        </row>
        <row r="239">
          <cell r="A239">
            <v>1121</v>
          </cell>
          <cell r="B239">
            <v>1</v>
          </cell>
        </row>
        <row r="240">
          <cell r="A240">
            <v>1123</v>
          </cell>
          <cell r="B240">
            <v>1</v>
          </cell>
        </row>
        <row r="241">
          <cell r="A241" t="str">
            <v>1124</v>
          </cell>
          <cell r="B241">
            <v>4</v>
          </cell>
        </row>
        <row r="242">
          <cell r="A242">
            <v>1136</v>
          </cell>
          <cell r="B242">
            <v>1</v>
          </cell>
        </row>
        <row r="243">
          <cell r="A243" t="str">
            <v>1144</v>
          </cell>
          <cell r="B243">
            <v>4</v>
          </cell>
        </row>
        <row r="244">
          <cell r="A244" t="str">
            <v>1152</v>
          </cell>
          <cell r="B244">
            <v>1</v>
          </cell>
        </row>
        <row r="245">
          <cell r="A245">
            <v>2001</v>
          </cell>
          <cell r="B245">
            <v>6</v>
          </cell>
        </row>
        <row r="246">
          <cell r="A246">
            <v>2002</v>
          </cell>
          <cell r="B246">
            <v>6</v>
          </cell>
        </row>
        <row r="247">
          <cell r="A247">
            <v>2003</v>
          </cell>
          <cell r="B247">
            <v>6</v>
          </cell>
        </row>
        <row r="248">
          <cell r="A248">
            <v>2004</v>
          </cell>
          <cell r="B248">
            <v>6</v>
          </cell>
        </row>
        <row r="249">
          <cell r="A249">
            <v>2005</v>
          </cell>
          <cell r="B249">
            <v>6</v>
          </cell>
        </row>
        <row r="250">
          <cell r="A250">
            <v>2006</v>
          </cell>
          <cell r="B250">
            <v>6</v>
          </cell>
        </row>
        <row r="251">
          <cell r="A251">
            <v>2007</v>
          </cell>
          <cell r="B251">
            <v>6</v>
          </cell>
        </row>
        <row r="252">
          <cell r="A252">
            <v>2008</v>
          </cell>
          <cell r="B252">
            <v>6</v>
          </cell>
        </row>
        <row r="253">
          <cell r="A253">
            <v>2009</v>
          </cell>
          <cell r="B253">
            <v>6</v>
          </cell>
        </row>
        <row r="254">
          <cell r="A254">
            <v>2010</v>
          </cell>
          <cell r="B254">
            <v>6</v>
          </cell>
        </row>
        <row r="255">
          <cell r="A255">
            <v>2011</v>
          </cell>
          <cell r="B255">
            <v>6</v>
          </cell>
        </row>
        <row r="256">
          <cell r="A256">
            <v>2012</v>
          </cell>
          <cell r="B256">
            <v>6</v>
          </cell>
        </row>
        <row r="257">
          <cell r="A257">
            <v>2013</v>
          </cell>
          <cell r="B257">
            <v>6</v>
          </cell>
        </row>
        <row r="258">
          <cell r="A258">
            <v>2014</v>
          </cell>
          <cell r="B258">
            <v>6</v>
          </cell>
        </row>
        <row r="259">
          <cell r="A259">
            <v>2015</v>
          </cell>
          <cell r="B259">
            <v>6</v>
          </cell>
        </row>
        <row r="260">
          <cell r="A260">
            <v>2016</v>
          </cell>
          <cell r="B260">
            <v>6</v>
          </cell>
        </row>
        <row r="261">
          <cell r="A261">
            <v>2017</v>
          </cell>
          <cell r="B261">
            <v>6</v>
          </cell>
        </row>
        <row r="262">
          <cell r="A262">
            <v>2018</v>
          </cell>
          <cell r="B262">
            <v>6</v>
          </cell>
        </row>
        <row r="263">
          <cell r="A263">
            <v>2019</v>
          </cell>
          <cell r="B263">
            <v>6</v>
          </cell>
        </row>
        <row r="264">
          <cell r="A264">
            <v>2020</v>
          </cell>
          <cell r="B264">
            <v>6</v>
          </cell>
        </row>
        <row r="265">
          <cell r="A265">
            <v>2021</v>
          </cell>
          <cell r="B265">
            <v>6</v>
          </cell>
        </row>
        <row r="266">
          <cell r="A266">
            <v>2022</v>
          </cell>
          <cell r="B266">
            <v>6</v>
          </cell>
        </row>
        <row r="267">
          <cell r="A267">
            <v>2023</v>
          </cell>
          <cell r="B267">
            <v>6</v>
          </cell>
        </row>
        <row r="268">
          <cell r="A268">
            <v>2025</v>
          </cell>
          <cell r="B268">
            <v>6</v>
          </cell>
        </row>
        <row r="269">
          <cell r="A269">
            <v>2026</v>
          </cell>
          <cell r="B269">
            <v>6</v>
          </cell>
        </row>
        <row r="270">
          <cell r="A270">
            <v>2027</v>
          </cell>
          <cell r="B270">
            <v>6</v>
          </cell>
        </row>
        <row r="271">
          <cell r="A271">
            <v>2031</v>
          </cell>
          <cell r="B271">
            <v>6</v>
          </cell>
        </row>
        <row r="272">
          <cell r="A272">
            <v>2032</v>
          </cell>
          <cell r="B272">
            <v>6</v>
          </cell>
        </row>
        <row r="273">
          <cell r="A273">
            <v>2033</v>
          </cell>
          <cell r="B273">
            <v>6</v>
          </cell>
        </row>
        <row r="274">
          <cell r="A274">
            <v>2034</v>
          </cell>
          <cell r="B274">
            <v>6</v>
          </cell>
        </row>
        <row r="275">
          <cell r="A275">
            <v>2035</v>
          </cell>
          <cell r="B275">
            <v>6</v>
          </cell>
        </row>
        <row r="276">
          <cell r="A276">
            <v>2036</v>
          </cell>
          <cell r="B276">
            <v>6</v>
          </cell>
        </row>
        <row r="277">
          <cell r="A277">
            <v>3001</v>
          </cell>
          <cell r="B277">
            <v>3</v>
          </cell>
        </row>
        <row r="278">
          <cell r="A278">
            <v>3003</v>
          </cell>
          <cell r="B278">
            <v>3</v>
          </cell>
        </row>
        <row r="279">
          <cell r="A279">
            <v>3004</v>
          </cell>
          <cell r="B279">
            <v>3</v>
          </cell>
        </row>
        <row r="280">
          <cell r="A280">
            <v>3005</v>
          </cell>
          <cell r="B280">
            <v>3</v>
          </cell>
        </row>
        <row r="281">
          <cell r="A281">
            <v>3006</v>
          </cell>
          <cell r="B281">
            <v>3</v>
          </cell>
        </row>
        <row r="282">
          <cell r="A282">
            <v>3008</v>
          </cell>
          <cell r="B282">
            <v>3</v>
          </cell>
        </row>
        <row r="283">
          <cell r="A283">
            <v>3201</v>
          </cell>
          <cell r="B283">
            <v>3</v>
          </cell>
        </row>
        <row r="284">
          <cell r="A284">
            <v>3300</v>
          </cell>
          <cell r="B284">
            <v>3</v>
          </cell>
        </row>
        <row r="285">
          <cell r="A285">
            <v>3400</v>
          </cell>
          <cell r="B285">
            <v>3</v>
          </cell>
        </row>
        <row r="286">
          <cell r="A286">
            <v>3401</v>
          </cell>
          <cell r="B286">
            <v>3</v>
          </cell>
        </row>
        <row r="287">
          <cell r="A287">
            <v>3402</v>
          </cell>
          <cell r="B287">
            <v>3</v>
          </cell>
        </row>
        <row r="288">
          <cell r="A288">
            <v>3403</v>
          </cell>
          <cell r="B288">
            <v>3</v>
          </cell>
        </row>
        <row r="289">
          <cell r="A289">
            <v>3404</v>
          </cell>
          <cell r="B289">
            <v>3</v>
          </cell>
        </row>
        <row r="290">
          <cell r="A290">
            <v>3405</v>
          </cell>
          <cell r="B290">
            <v>3</v>
          </cell>
        </row>
        <row r="291">
          <cell r="A291">
            <v>3407</v>
          </cell>
          <cell r="B291">
            <v>3</v>
          </cell>
        </row>
        <row r="292">
          <cell r="A292">
            <v>3500</v>
          </cell>
          <cell r="B292">
            <v>3</v>
          </cell>
        </row>
        <row r="293">
          <cell r="A293">
            <v>3501</v>
          </cell>
          <cell r="B293">
            <v>3</v>
          </cell>
        </row>
        <row r="294">
          <cell r="A294">
            <v>3600</v>
          </cell>
          <cell r="B294">
            <v>3</v>
          </cell>
        </row>
        <row r="295">
          <cell r="A295">
            <v>3602</v>
          </cell>
          <cell r="B295">
            <v>3</v>
          </cell>
        </row>
        <row r="296">
          <cell r="A296">
            <v>3603</v>
          </cell>
          <cell r="B296">
            <v>3</v>
          </cell>
        </row>
        <row r="297">
          <cell r="A297">
            <v>3604</v>
          </cell>
          <cell r="B297">
            <v>3</v>
          </cell>
        </row>
        <row r="298">
          <cell r="A298">
            <v>3605</v>
          </cell>
          <cell r="B298">
            <v>3</v>
          </cell>
        </row>
        <row r="299">
          <cell r="A299">
            <v>3701</v>
          </cell>
          <cell r="B299">
            <v>3</v>
          </cell>
        </row>
        <row r="300">
          <cell r="A300">
            <v>3702</v>
          </cell>
          <cell r="B300">
            <v>3</v>
          </cell>
        </row>
        <row r="301">
          <cell r="A301">
            <v>3703</v>
          </cell>
          <cell r="B301">
            <v>3</v>
          </cell>
        </row>
        <row r="302">
          <cell r="A302">
            <v>3800</v>
          </cell>
          <cell r="B302">
            <v>3</v>
          </cell>
        </row>
        <row r="303">
          <cell r="A303">
            <v>3801</v>
          </cell>
          <cell r="B303">
            <v>3</v>
          </cell>
        </row>
        <row r="304">
          <cell r="A304">
            <v>3802</v>
          </cell>
          <cell r="B304">
            <v>3</v>
          </cell>
        </row>
        <row r="305">
          <cell r="A305">
            <v>3803</v>
          </cell>
          <cell r="B305">
            <v>3</v>
          </cell>
        </row>
        <row r="306">
          <cell r="A306">
            <v>3804</v>
          </cell>
          <cell r="B306">
            <v>3</v>
          </cell>
        </row>
        <row r="307">
          <cell r="A307">
            <v>3805</v>
          </cell>
          <cell r="B307">
            <v>3</v>
          </cell>
        </row>
        <row r="308">
          <cell r="A308">
            <v>3806</v>
          </cell>
          <cell r="B308">
            <v>3</v>
          </cell>
        </row>
        <row r="309">
          <cell r="A309">
            <v>4000</v>
          </cell>
          <cell r="B309">
            <v>6</v>
          </cell>
        </row>
        <row r="310">
          <cell r="A310">
            <v>4001</v>
          </cell>
          <cell r="B310">
            <v>6</v>
          </cell>
        </row>
        <row r="311">
          <cell r="A311">
            <v>4002</v>
          </cell>
          <cell r="B311">
            <v>6</v>
          </cell>
        </row>
        <row r="312">
          <cell r="A312">
            <v>4003</v>
          </cell>
          <cell r="B312">
            <v>6</v>
          </cell>
        </row>
        <row r="313">
          <cell r="A313">
            <v>4004</v>
          </cell>
          <cell r="B313">
            <v>6</v>
          </cell>
        </row>
        <row r="314">
          <cell r="A314">
            <v>4005</v>
          </cell>
          <cell r="B314">
            <v>6</v>
          </cell>
        </row>
        <row r="315">
          <cell r="A315">
            <v>4008</v>
          </cell>
          <cell r="B315">
            <v>6</v>
          </cell>
        </row>
        <row r="316">
          <cell r="A316">
            <v>4012</v>
          </cell>
          <cell r="B316">
            <v>6</v>
          </cell>
        </row>
        <row r="317">
          <cell r="A317">
            <v>4013</v>
          </cell>
          <cell r="B317">
            <v>6</v>
          </cell>
        </row>
        <row r="318">
          <cell r="A318">
            <v>4014</v>
          </cell>
          <cell r="B318">
            <v>6</v>
          </cell>
        </row>
        <row r="319">
          <cell r="A319">
            <v>4015</v>
          </cell>
          <cell r="B319">
            <v>6</v>
          </cell>
        </row>
        <row r="320">
          <cell r="A320">
            <v>4016</v>
          </cell>
          <cell r="B320">
            <v>6</v>
          </cell>
        </row>
        <row r="321">
          <cell r="A321">
            <v>4017</v>
          </cell>
          <cell r="B321">
            <v>4</v>
          </cell>
        </row>
        <row r="322">
          <cell r="A322">
            <v>4018</v>
          </cell>
          <cell r="B322">
            <v>4</v>
          </cell>
        </row>
        <row r="323">
          <cell r="A323">
            <v>4019</v>
          </cell>
          <cell r="B323">
            <v>4</v>
          </cell>
        </row>
        <row r="324">
          <cell r="A324">
            <v>4020</v>
          </cell>
          <cell r="B324">
            <v>6</v>
          </cell>
        </row>
        <row r="325">
          <cell r="A325">
            <v>4021</v>
          </cell>
          <cell r="B325">
            <v>6</v>
          </cell>
        </row>
        <row r="326">
          <cell r="A326">
            <v>4022</v>
          </cell>
          <cell r="B326">
            <v>6</v>
          </cell>
        </row>
        <row r="327">
          <cell r="A327">
            <v>4023</v>
          </cell>
          <cell r="B327">
            <v>6</v>
          </cell>
        </row>
        <row r="328">
          <cell r="A328">
            <v>4024</v>
          </cell>
          <cell r="B328">
            <v>6</v>
          </cell>
        </row>
        <row r="329">
          <cell r="A329">
            <v>4025</v>
          </cell>
          <cell r="B329">
            <v>6</v>
          </cell>
        </row>
        <row r="330">
          <cell r="A330">
            <v>4030</v>
          </cell>
          <cell r="B330">
            <v>6</v>
          </cell>
        </row>
        <row r="331">
          <cell r="A331">
            <v>4032</v>
          </cell>
          <cell r="B331">
            <v>6</v>
          </cell>
        </row>
        <row r="332">
          <cell r="A332">
            <v>4033</v>
          </cell>
          <cell r="B332">
            <v>6</v>
          </cell>
        </row>
        <row r="333">
          <cell r="A333">
            <v>4034</v>
          </cell>
          <cell r="B333">
            <v>6</v>
          </cell>
        </row>
        <row r="334">
          <cell r="A334">
            <v>4035</v>
          </cell>
          <cell r="B334">
            <v>6</v>
          </cell>
        </row>
        <row r="335">
          <cell r="A335">
            <v>4036</v>
          </cell>
          <cell r="B335">
            <v>6</v>
          </cell>
        </row>
        <row r="336">
          <cell r="A336">
            <v>4037</v>
          </cell>
          <cell r="B336">
            <v>6</v>
          </cell>
        </row>
        <row r="337">
          <cell r="A337">
            <v>4038</v>
          </cell>
          <cell r="B337">
            <v>6</v>
          </cell>
        </row>
        <row r="338">
          <cell r="A338">
            <v>4039</v>
          </cell>
          <cell r="B338">
            <v>6</v>
          </cell>
        </row>
        <row r="339">
          <cell r="A339">
            <v>4041</v>
          </cell>
          <cell r="B339">
            <v>6</v>
          </cell>
        </row>
        <row r="340">
          <cell r="A340">
            <v>4042</v>
          </cell>
          <cell r="B340">
            <v>6</v>
          </cell>
        </row>
        <row r="341">
          <cell r="A341">
            <v>4043</v>
          </cell>
          <cell r="B341">
            <v>6</v>
          </cell>
        </row>
        <row r="342">
          <cell r="A342">
            <v>4060</v>
          </cell>
          <cell r="B342">
            <v>6</v>
          </cell>
        </row>
        <row r="343">
          <cell r="A343">
            <v>4061</v>
          </cell>
          <cell r="B343">
            <v>6</v>
          </cell>
        </row>
        <row r="344">
          <cell r="A344">
            <v>4070</v>
          </cell>
          <cell r="B344">
            <v>4</v>
          </cell>
        </row>
        <row r="345">
          <cell r="A345">
            <v>4087</v>
          </cell>
          <cell r="B345">
            <v>4</v>
          </cell>
        </row>
        <row r="346">
          <cell r="A346">
            <v>4088</v>
          </cell>
          <cell r="B346">
            <v>4</v>
          </cell>
        </row>
        <row r="347">
          <cell r="A347">
            <v>4089</v>
          </cell>
          <cell r="B347">
            <v>6</v>
          </cell>
        </row>
        <row r="348">
          <cell r="A348">
            <v>4090</v>
          </cell>
          <cell r="B348">
            <v>6</v>
          </cell>
        </row>
        <row r="349">
          <cell r="A349">
            <v>4091</v>
          </cell>
          <cell r="B349">
            <v>4</v>
          </cell>
        </row>
        <row r="350">
          <cell r="A350">
            <v>4092</v>
          </cell>
          <cell r="B350">
            <v>4</v>
          </cell>
        </row>
        <row r="351">
          <cell r="A351">
            <v>4093</v>
          </cell>
          <cell r="B351">
            <v>4</v>
          </cell>
        </row>
        <row r="352">
          <cell r="A352">
            <v>4094</v>
          </cell>
          <cell r="B352">
            <v>6</v>
          </cell>
        </row>
        <row r="353">
          <cell r="A353">
            <v>4095</v>
          </cell>
          <cell r="B353">
            <v>4</v>
          </cell>
        </row>
        <row r="354">
          <cell r="A354">
            <v>4096</v>
          </cell>
          <cell r="B354">
            <v>4</v>
          </cell>
        </row>
        <row r="355">
          <cell r="A355">
            <v>4097</v>
          </cell>
          <cell r="B355">
            <v>4</v>
          </cell>
        </row>
        <row r="356">
          <cell r="A356">
            <v>4098</v>
          </cell>
          <cell r="B356">
            <v>6</v>
          </cell>
        </row>
        <row r="357">
          <cell r="A357">
            <v>4099</v>
          </cell>
          <cell r="B357">
            <v>6</v>
          </cell>
        </row>
        <row r="358">
          <cell r="A358">
            <v>4100</v>
          </cell>
          <cell r="B358">
            <v>6</v>
          </cell>
        </row>
        <row r="359">
          <cell r="A359">
            <v>4201</v>
          </cell>
          <cell r="B359">
            <v>6</v>
          </cell>
        </row>
        <row r="360">
          <cell r="A360">
            <v>4202</v>
          </cell>
          <cell r="B360">
            <v>6</v>
          </cell>
        </row>
        <row r="361">
          <cell r="A361">
            <v>4203</v>
          </cell>
          <cell r="B361">
            <v>6</v>
          </cell>
        </row>
        <row r="362">
          <cell r="A362">
            <v>4204</v>
          </cell>
          <cell r="B362">
            <v>6</v>
          </cell>
        </row>
        <row r="363">
          <cell r="A363">
            <v>4205</v>
          </cell>
          <cell r="B363">
            <v>6</v>
          </cell>
        </row>
        <row r="364">
          <cell r="A364">
            <v>4206</v>
          </cell>
          <cell r="B364">
            <v>6</v>
          </cell>
        </row>
        <row r="365">
          <cell r="A365">
            <v>4301</v>
          </cell>
          <cell r="B365">
            <v>4</v>
          </cell>
        </row>
        <row r="366">
          <cell r="A366">
            <v>4302</v>
          </cell>
          <cell r="B366">
            <v>4</v>
          </cell>
        </row>
        <row r="367">
          <cell r="A367">
            <v>4303</v>
          </cell>
          <cell r="B367">
            <v>4</v>
          </cell>
        </row>
        <row r="368">
          <cell r="A368">
            <v>4304</v>
          </cell>
          <cell r="B368">
            <v>4</v>
          </cell>
        </row>
        <row r="369">
          <cell r="A369">
            <v>4305</v>
          </cell>
          <cell r="B369">
            <v>4</v>
          </cell>
        </row>
        <row r="370">
          <cell r="A370">
            <v>4306</v>
          </cell>
          <cell r="B370">
            <v>4</v>
          </cell>
        </row>
        <row r="371">
          <cell r="A371">
            <v>4500</v>
          </cell>
          <cell r="B371">
            <v>4</v>
          </cell>
        </row>
        <row r="372">
          <cell r="A372">
            <v>4502</v>
          </cell>
          <cell r="B372">
            <v>4</v>
          </cell>
        </row>
        <row r="373">
          <cell r="A373">
            <v>4503</v>
          </cell>
          <cell r="B373">
            <v>4</v>
          </cell>
        </row>
        <row r="374">
          <cell r="A374">
            <v>4505</v>
          </cell>
          <cell r="B374">
            <v>4</v>
          </cell>
        </row>
        <row r="375">
          <cell r="A375">
            <v>4506</v>
          </cell>
          <cell r="B375">
            <v>4</v>
          </cell>
        </row>
        <row r="376">
          <cell r="A376">
            <v>4510</v>
          </cell>
          <cell r="B376">
            <v>4</v>
          </cell>
        </row>
        <row r="377">
          <cell r="A377">
            <v>4513</v>
          </cell>
          <cell r="B377">
            <v>4</v>
          </cell>
        </row>
        <row r="378">
          <cell r="A378">
            <v>5001</v>
          </cell>
          <cell r="B378">
            <v>4</v>
          </cell>
        </row>
        <row r="379">
          <cell r="A379">
            <v>5002</v>
          </cell>
          <cell r="B379">
            <v>4</v>
          </cell>
        </row>
        <row r="380">
          <cell r="A380">
            <v>5003</v>
          </cell>
          <cell r="B380">
            <v>4</v>
          </cell>
        </row>
        <row r="381">
          <cell r="A381">
            <v>5004</v>
          </cell>
          <cell r="B381">
            <v>4</v>
          </cell>
        </row>
        <row r="382">
          <cell r="A382">
            <v>5005</v>
          </cell>
          <cell r="B382">
            <v>4</v>
          </cell>
        </row>
        <row r="383">
          <cell r="A383">
            <v>5006</v>
          </cell>
          <cell r="B383">
            <v>4</v>
          </cell>
        </row>
        <row r="384">
          <cell r="A384">
            <v>5007</v>
          </cell>
          <cell r="B384">
            <v>4</v>
          </cell>
        </row>
        <row r="385">
          <cell r="A385">
            <v>5008</v>
          </cell>
          <cell r="B385">
            <v>4</v>
          </cell>
        </row>
        <row r="386">
          <cell r="A386">
            <v>5010</v>
          </cell>
          <cell r="B386">
            <v>4</v>
          </cell>
        </row>
        <row r="387">
          <cell r="A387">
            <v>5011</v>
          </cell>
          <cell r="B387">
            <v>4</v>
          </cell>
        </row>
        <row r="388">
          <cell r="A388">
            <v>5012</v>
          </cell>
          <cell r="B388">
            <v>4</v>
          </cell>
        </row>
        <row r="389">
          <cell r="A389">
            <v>5090</v>
          </cell>
          <cell r="B389">
            <v>4</v>
          </cell>
        </row>
        <row r="390">
          <cell r="A390">
            <v>5091</v>
          </cell>
          <cell r="B390">
            <v>4</v>
          </cell>
        </row>
        <row r="391">
          <cell r="A391">
            <v>5092</v>
          </cell>
          <cell r="B391">
            <v>4</v>
          </cell>
        </row>
        <row r="392">
          <cell r="A392">
            <v>5093</v>
          </cell>
          <cell r="B392">
            <v>4</v>
          </cell>
        </row>
        <row r="393">
          <cell r="A393">
            <v>5094</v>
          </cell>
          <cell r="B393">
            <v>4</v>
          </cell>
        </row>
        <row r="394">
          <cell r="A394">
            <v>5095</v>
          </cell>
          <cell r="B394">
            <v>4</v>
          </cell>
        </row>
        <row r="395">
          <cell r="A395">
            <v>6000</v>
          </cell>
          <cell r="B395">
            <v>6</v>
          </cell>
        </row>
        <row r="396">
          <cell r="A396">
            <v>6002</v>
          </cell>
          <cell r="B396">
            <v>6</v>
          </cell>
        </row>
        <row r="397">
          <cell r="A397">
            <v>6003</v>
          </cell>
          <cell r="B397">
            <v>6</v>
          </cell>
        </row>
        <row r="398">
          <cell r="A398">
            <v>6004</v>
          </cell>
          <cell r="B398">
            <v>4</v>
          </cell>
        </row>
        <row r="399">
          <cell r="A399">
            <v>7001</v>
          </cell>
          <cell r="B399">
            <v>7</v>
          </cell>
        </row>
        <row r="400">
          <cell r="A400">
            <v>7002</v>
          </cell>
          <cell r="B400">
            <v>7</v>
          </cell>
        </row>
        <row r="401">
          <cell r="A401">
            <v>7003</v>
          </cell>
          <cell r="B401">
            <v>7</v>
          </cell>
        </row>
        <row r="402">
          <cell r="A402">
            <v>7004</v>
          </cell>
          <cell r="B402">
            <v>7</v>
          </cell>
        </row>
        <row r="403">
          <cell r="A403">
            <v>7005</v>
          </cell>
          <cell r="B403">
            <v>7</v>
          </cell>
        </row>
        <row r="404">
          <cell r="A404">
            <v>7007</v>
          </cell>
          <cell r="B404">
            <v>7</v>
          </cell>
        </row>
        <row r="405">
          <cell r="A405">
            <v>7008</v>
          </cell>
          <cell r="B405">
            <v>7</v>
          </cell>
        </row>
        <row r="406">
          <cell r="A406">
            <v>7009</v>
          </cell>
          <cell r="B406">
            <v>7</v>
          </cell>
        </row>
        <row r="407">
          <cell r="A407">
            <v>7010</v>
          </cell>
          <cell r="B407">
            <v>7</v>
          </cell>
        </row>
        <row r="408">
          <cell r="A408">
            <v>7011</v>
          </cell>
          <cell r="B408">
            <v>7</v>
          </cell>
        </row>
        <row r="409">
          <cell r="A409">
            <v>7012</v>
          </cell>
          <cell r="B409">
            <v>7</v>
          </cell>
        </row>
        <row r="410">
          <cell r="A410">
            <v>7013</v>
          </cell>
          <cell r="B410">
            <v>7</v>
          </cell>
        </row>
        <row r="411">
          <cell r="A411">
            <v>7014</v>
          </cell>
          <cell r="B411">
            <v>7</v>
          </cell>
        </row>
        <row r="412">
          <cell r="A412">
            <v>7015</v>
          </cell>
          <cell r="B412">
            <v>7</v>
          </cell>
        </row>
        <row r="413">
          <cell r="A413">
            <v>7101</v>
          </cell>
          <cell r="B413">
            <v>7</v>
          </cell>
        </row>
        <row r="414">
          <cell r="A414">
            <v>7102</v>
          </cell>
          <cell r="B414">
            <v>7</v>
          </cell>
        </row>
        <row r="415">
          <cell r="A415">
            <v>7106</v>
          </cell>
          <cell r="B415">
            <v>7</v>
          </cell>
        </row>
        <row r="416">
          <cell r="A416">
            <v>7110</v>
          </cell>
          <cell r="B416">
            <v>7</v>
          </cell>
        </row>
        <row r="417">
          <cell r="A417">
            <v>7111</v>
          </cell>
          <cell r="B417">
            <v>7</v>
          </cell>
        </row>
        <row r="418">
          <cell r="A418">
            <v>7112</v>
          </cell>
          <cell r="B418">
            <v>7</v>
          </cell>
        </row>
        <row r="419">
          <cell r="A419">
            <v>7113</v>
          </cell>
          <cell r="B419">
            <v>7</v>
          </cell>
        </row>
        <row r="420">
          <cell r="A420">
            <v>7114</v>
          </cell>
          <cell r="B420">
            <v>7</v>
          </cell>
        </row>
        <row r="421">
          <cell r="A421">
            <v>7116</v>
          </cell>
          <cell r="B421">
            <v>7</v>
          </cell>
        </row>
        <row r="422">
          <cell r="A422">
            <v>7199</v>
          </cell>
          <cell r="B422">
            <v>7</v>
          </cell>
        </row>
        <row r="423">
          <cell r="A423">
            <v>7201</v>
          </cell>
          <cell r="B423">
            <v>7</v>
          </cell>
        </row>
        <row r="424">
          <cell r="A424">
            <v>7202</v>
          </cell>
          <cell r="B424">
            <v>7</v>
          </cell>
        </row>
        <row r="425">
          <cell r="A425">
            <v>7203</v>
          </cell>
          <cell r="B425">
            <v>7</v>
          </cell>
        </row>
        <row r="426">
          <cell r="A426">
            <v>7204</v>
          </cell>
          <cell r="B426">
            <v>7</v>
          </cell>
        </row>
        <row r="427">
          <cell r="A427">
            <v>7206</v>
          </cell>
          <cell r="B427">
            <v>7</v>
          </cell>
        </row>
        <row r="428">
          <cell r="A428">
            <v>7301</v>
          </cell>
          <cell r="B428">
            <v>6</v>
          </cell>
        </row>
        <row r="429">
          <cell r="A429">
            <v>7302</v>
          </cell>
          <cell r="B429">
            <v>6</v>
          </cell>
        </row>
        <row r="430">
          <cell r="A430">
            <v>7304</v>
          </cell>
          <cell r="B430">
            <v>6</v>
          </cell>
        </row>
        <row r="431">
          <cell r="A431">
            <v>7305</v>
          </cell>
          <cell r="B431">
            <v>6</v>
          </cell>
        </row>
        <row r="432">
          <cell r="A432">
            <v>7307</v>
          </cell>
          <cell r="B432">
            <v>6</v>
          </cell>
        </row>
        <row r="433">
          <cell r="A433">
            <v>7351</v>
          </cell>
          <cell r="B433">
            <v>6</v>
          </cell>
        </row>
        <row r="434">
          <cell r="A434">
            <v>7352</v>
          </cell>
          <cell r="B434">
            <v>6</v>
          </cell>
        </row>
        <row r="435">
          <cell r="A435">
            <v>7353</v>
          </cell>
          <cell r="B435">
            <v>6</v>
          </cell>
        </row>
        <row r="436">
          <cell r="A436">
            <v>7354</v>
          </cell>
          <cell r="B436">
            <v>6</v>
          </cell>
        </row>
        <row r="437">
          <cell r="A437">
            <v>7402</v>
          </cell>
          <cell r="B437">
            <v>4</v>
          </cell>
        </row>
        <row r="438">
          <cell r="A438">
            <v>7410</v>
          </cell>
          <cell r="B438">
            <v>7</v>
          </cell>
        </row>
        <row r="439">
          <cell r="A439">
            <v>7411</v>
          </cell>
          <cell r="B439">
            <v>7</v>
          </cell>
        </row>
        <row r="440">
          <cell r="A440">
            <v>7412</v>
          </cell>
          <cell r="B440">
            <v>7</v>
          </cell>
        </row>
        <row r="441">
          <cell r="A441">
            <v>7413</v>
          </cell>
          <cell r="B441">
            <v>7</v>
          </cell>
        </row>
        <row r="442">
          <cell r="A442">
            <v>7414</v>
          </cell>
          <cell r="B442">
            <v>7</v>
          </cell>
        </row>
        <row r="443">
          <cell r="A443">
            <v>7420</v>
          </cell>
          <cell r="B443">
            <v>7</v>
          </cell>
        </row>
        <row r="444">
          <cell r="A444">
            <v>7421</v>
          </cell>
          <cell r="B444">
            <v>7</v>
          </cell>
        </row>
        <row r="445">
          <cell r="A445">
            <v>7422</v>
          </cell>
          <cell r="B445">
            <v>7</v>
          </cell>
        </row>
        <row r="446">
          <cell r="A446">
            <v>7423</v>
          </cell>
          <cell r="B446">
            <v>7</v>
          </cell>
        </row>
        <row r="447">
          <cell r="A447">
            <v>7426</v>
          </cell>
          <cell r="B447">
            <v>7</v>
          </cell>
        </row>
        <row r="448">
          <cell r="A448">
            <v>7427</v>
          </cell>
          <cell r="B448">
            <v>4</v>
          </cell>
        </row>
        <row r="449">
          <cell r="A449">
            <v>7428</v>
          </cell>
          <cell r="B449">
            <v>4</v>
          </cell>
        </row>
        <row r="450">
          <cell r="A450">
            <v>7431</v>
          </cell>
          <cell r="B450">
            <v>7</v>
          </cell>
        </row>
        <row r="451">
          <cell r="A451">
            <v>7432</v>
          </cell>
          <cell r="B451">
            <v>7</v>
          </cell>
        </row>
        <row r="452">
          <cell r="A452">
            <v>7433</v>
          </cell>
          <cell r="B452">
            <v>7</v>
          </cell>
        </row>
        <row r="453">
          <cell r="A453">
            <v>7434</v>
          </cell>
          <cell r="B453">
            <v>7</v>
          </cell>
        </row>
        <row r="454">
          <cell r="A454">
            <v>7435</v>
          </cell>
          <cell r="B454">
            <v>7</v>
          </cell>
        </row>
        <row r="455">
          <cell r="A455">
            <v>7437</v>
          </cell>
          <cell r="B455">
            <v>7</v>
          </cell>
        </row>
        <row r="456">
          <cell r="A456">
            <v>7438</v>
          </cell>
          <cell r="B456">
            <v>7</v>
          </cell>
        </row>
        <row r="457">
          <cell r="A457">
            <v>7439</v>
          </cell>
          <cell r="B457">
            <v>7</v>
          </cell>
        </row>
        <row r="458">
          <cell r="A458">
            <v>7440</v>
          </cell>
          <cell r="B458">
            <v>7</v>
          </cell>
        </row>
        <row r="459">
          <cell r="A459">
            <v>7441</v>
          </cell>
          <cell r="B459">
            <v>7</v>
          </cell>
        </row>
        <row r="460">
          <cell r="A460">
            <v>7442</v>
          </cell>
          <cell r="B460">
            <v>7</v>
          </cell>
        </row>
        <row r="461">
          <cell r="A461">
            <v>7443</v>
          </cell>
          <cell r="B461">
            <v>7</v>
          </cell>
        </row>
        <row r="462">
          <cell r="A462">
            <v>7445</v>
          </cell>
          <cell r="B462">
            <v>7</v>
          </cell>
        </row>
        <row r="463">
          <cell r="A463">
            <v>7446</v>
          </cell>
          <cell r="B463">
            <v>7</v>
          </cell>
        </row>
        <row r="464">
          <cell r="A464">
            <v>7490</v>
          </cell>
          <cell r="B464">
            <v>7</v>
          </cell>
        </row>
        <row r="465">
          <cell r="A465">
            <v>7491</v>
          </cell>
          <cell r="B465">
            <v>7</v>
          </cell>
        </row>
        <row r="466">
          <cell r="A466">
            <v>7492</v>
          </cell>
          <cell r="B466">
            <v>7</v>
          </cell>
        </row>
        <row r="467">
          <cell r="A467">
            <v>7494</v>
          </cell>
          <cell r="B467">
            <v>7</v>
          </cell>
        </row>
        <row r="468">
          <cell r="A468">
            <v>7495</v>
          </cell>
          <cell r="B468">
            <v>7</v>
          </cell>
        </row>
        <row r="469">
          <cell r="A469">
            <v>7496</v>
          </cell>
          <cell r="B469">
            <v>7</v>
          </cell>
        </row>
        <row r="470">
          <cell r="A470">
            <v>7497</v>
          </cell>
          <cell r="B470">
            <v>4</v>
          </cell>
        </row>
        <row r="471">
          <cell r="A471">
            <v>7499</v>
          </cell>
          <cell r="B471">
            <v>7</v>
          </cell>
        </row>
        <row r="472">
          <cell r="A472">
            <v>7501</v>
          </cell>
          <cell r="B472">
            <v>7</v>
          </cell>
        </row>
        <row r="473">
          <cell r="A473">
            <v>7502</v>
          </cell>
          <cell r="B473">
            <v>7</v>
          </cell>
        </row>
        <row r="474">
          <cell r="A474">
            <v>7503</v>
          </cell>
          <cell r="B474">
            <v>7</v>
          </cell>
        </row>
        <row r="475">
          <cell r="A475">
            <v>7504</v>
          </cell>
          <cell r="B475">
            <v>7</v>
          </cell>
        </row>
        <row r="476">
          <cell r="A476">
            <v>7506</v>
          </cell>
          <cell r="B476">
            <v>7</v>
          </cell>
        </row>
        <row r="477">
          <cell r="A477">
            <v>7507</v>
          </cell>
          <cell r="B477">
            <v>7</v>
          </cell>
        </row>
        <row r="478">
          <cell r="A478">
            <v>7601</v>
          </cell>
          <cell r="B478">
            <v>7</v>
          </cell>
        </row>
        <row r="479">
          <cell r="A479">
            <v>7603</v>
          </cell>
          <cell r="B479">
            <v>7</v>
          </cell>
        </row>
        <row r="480">
          <cell r="A480">
            <v>7604</v>
          </cell>
          <cell r="B480">
            <v>7</v>
          </cell>
        </row>
        <row r="481">
          <cell r="A481">
            <v>7605</v>
          </cell>
          <cell r="B481">
            <v>7</v>
          </cell>
        </row>
        <row r="482">
          <cell r="A482">
            <v>7606</v>
          </cell>
          <cell r="B482">
            <v>7</v>
          </cell>
        </row>
        <row r="483">
          <cell r="A483">
            <v>7701</v>
          </cell>
          <cell r="B483">
            <v>4</v>
          </cell>
        </row>
        <row r="484">
          <cell r="A484">
            <v>7702</v>
          </cell>
          <cell r="B484">
            <v>4</v>
          </cell>
        </row>
        <row r="485">
          <cell r="A485">
            <v>7703</v>
          </cell>
          <cell r="B485">
            <v>4</v>
          </cell>
        </row>
        <row r="486">
          <cell r="A486">
            <v>7704</v>
          </cell>
          <cell r="B486">
            <v>4</v>
          </cell>
        </row>
        <row r="487">
          <cell r="A487">
            <v>7705</v>
          </cell>
          <cell r="B487">
            <v>4</v>
          </cell>
        </row>
        <row r="488">
          <cell r="A488">
            <v>7706</v>
          </cell>
          <cell r="B488">
            <v>4</v>
          </cell>
        </row>
        <row r="489">
          <cell r="A489">
            <v>7708</v>
          </cell>
          <cell r="B489">
            <v>4</v>
          </cell>
        </row>
        <row r="490">
          <cell r="A490">
            <v>7709</v>
          </cell>
          <cell r="B490">
            <v>4</v>
          </cell>
        </row>
        <row r="491">
          <cell r="A491">
            <v>7710</v>
          </cell>
          <cell r="B491">
            <v>4</v>
          </cell>
        </row>
        <row r="492">
          <cell r="A492">
            <v>7711</v>
          </cell>
          <cell r="B492">
            <v>4</v>
          </cell>
        </row>
        <row r="493">
          <cell r="A493">
            <v>7712</v>
          </cell>
          <cell r="B493">
            <v>4</v>
          </cell>
        </row>
        <row r="494">
          <cell r="A494">
            <v>7714</v>
          </cell>
          <cell r="B494">
            <v>4</v>
          </cell>
        </row>
        <row r="495">
          <cell r="A495">
            <v>7715</v>
          </cell>
          <cell r="B495">
            <v>4</v>
          </cell>
        </row>
        <row r="496">
          <cell r="A496">
            <v>7717</v>
          </cell>
          <cell r="B496">
            <v>7</v>
          </cell>
        </row>
        <row r="497">
          <cell r="A497">
            <v>7716</v>
          </cell>
          <cell r="B497">
            <v>4</v>
          </cell>
        </row>
        <row r="498">
          <cell r="A498">
            <v>7718</v>
          </cell>
          <cell r="B498">
            <v>4</v>
          </cell>
        </row>
        <row r="499">
          <cell r="A499">
            <v>7719</v>
          </cell>
          <cell r="B499">
            <v>4</v>
          </cell>
        </row>
        <row r="500">
          <cell r="A500">
            <v>7720</v>
          </cell>
          <cell r="B500">
            <v>4</v>
          </cell>
        </row>
        <row r="501">
          <cell r="A501">
            <v>7722</v>
          </cell>
          <cell r="B501">
            <v>4</v>
          </cell>
        </row>
        <row r="502">
          <cell r="A502">
            <v>7724</v>
          </cell>
          <cell r="B502">
            <v>4</v>
          </cell>
        </row>
        <row r="503">
          <cell r="A503">
            <v>7725</v>
          </cell>
          <cell r="B503">
            <v>4</v>
          </cell>
        </row>
        <row r="504">
          <cell r="A504">
            <v>7726</v>
          </cell>
          <cell r="B504">
            <v>4</v>
          </cell>
        </row>
        <row r="505">
          <cell r="A505">
            <v>7727</v>
          </cell>
          <cell r="B505">
            <v>4</v>
          </cell>
        </row>
        <row r="506">
          <cell r="A506">
            <v>7728</v>
          </cell>
          <cell r="B506">
            <v>4</v>
          </cell>
        </row>
        <row r="507">
          <cell r="A507">
            <v>7729</v>
          </cell>
          <cell r="B507">
            <v>4</v>
          </cell>
        </row>
        <row r="508">
          <cell r="A508">
            <v>7731</v>
          </cell>
          <cell r="B508">
            <v>7</v>
          </cell>
        </row>
        <row r="509">
          <cell r="A509">
            <v>7732</v>
          </cell>
          <cell r="B509">
            <v>7</v>
          </cell>
        </row>
        <row r="510">
          <cell r="A510">
            <v>7733</v>
          </cell>
          <cell r="B510">
            <v>7</v>
          </cell>
        </row>
        <row r="511">
          <cell r="A511">
            <v>7734</v>
          </cell>
          <cell r="B511">
            <v>7</v>
          </cell>
        </row>
        <row r="512">
          <cell r="A512">
            <v>7735</v>
          </cell>
          <cell r="B512">
            <v>7</v>
          </cell>
        </row>
        <row r="513">
          <cell r="A513">
            <v>7736</v>
          </cell>
          <cell r="B513">
            <v>7</v>
          </cell>
        </row>
        <row r="514">
          <cell r="A514">
            <v>7737</v>
          </cell>
          <cell r="B514">
            <v>7</v>
          </cell>
        </row>
        <row r="515">
          <cell r="A515">
            <v>7738</v>
          </cell>
          <cell r="B515">
            <v>7</v>
          </cell>
        </row>
        <row r="516">
          <cell r="A516">
            <v>7739</v>
          </cell>
          <cell r="B516">
            <v>7</v>
          </cell>
        </row>
        <row r="517">
          <cell r="A517">
            <v>7741</v>
          </cell>
          <cell r="B517">
            <v>4</v>
          </cell>
        </row>
        <row r="518">
          <cell r="A518">
            <v>7742</v>
          </cell>
          <cell r="B518">
            <v>4</v>
          </cell>
        </row>
        <row r="519">
          <cell r="A519">
            <v>7743</v>
          </cell>
          <cell r="B519">
            <v>4</v>
          </cell>
        </row>
        <row r="520">
          <cell r="A520">
            <v>7744</v>
          </cell>
          <cell r="B520">
            <v>4</v>
          </cell>
        </row>
        <row r="521">
          <cell r="A521">
            <v>7745</v>
          </cell>
          <cell r="B521">
            <v>4</v>
          </cell>
        </row>
        <row r="522">
          <cell r="A522">
            <v>7746</v>
          </cell>
          <cell r="B522">
            <v>4</v>
          </cell>
        </row>
        <row r="523">
          <cell r="A523">
            <v>7747</v>
          </cell>
          <cell r="B523">
            <v>4</v>
          </cell>
        </row>
        <row r="524">
          <cell r="A524">
            <v>7748</v>
          </cell>
          <cell r="B524">
            <v>4</v>
          </cell>
        </row>
        <row r="525">
          <cell r="A525">
            <v>7749</v>
          </cell>
          <cell r="B525">
            <v>4</v>
          </cell>
        </row>
        <row r="526">
          <cell r="A526">
            <v>7750</v>
          </cell>
          <cell r="B526">
            <v>4</v>
          </cell>
        </row>
        <row r="527">
          <cell r="A527">
            <v>7751</v>
          </cell>
          <cell r="B527">
            <v>4</v>
          </cell>
        </row>
        <row r="528">
          <cell r="A528">
            <v>7752</v>
          </cell>
          <cell r="B528">
            <v>4</v>
          </cell>
        </row>
        <row r="529">
          <cell r="A529">
            <v>7753</v>
          </cell>
          <cell r="B529">
            <v>4</v>
          </cell>
        </row>
        <row r="530">
          <cell r="A530">
            <v>7754</v>
          </cell>
          <cell r="B530">
            <v>4</v>
          </cell>
        </row>
        <row r="531">
          <cell r="A531">
            <v>7755</v>
          </cell>
          <cell r="B531">
            <v>4</v>
          </cell>
        </row>
        <row r="532">
          <cell r="A532">
            <v>7761</v>
          </cell>
          <cell r="B532">
            <v>4</v>
          </cell>
        </row>
        <row r="533">
          <cell r="A533">
            <v>7762</v>
          </cell>
          <cell r="B533">
            <v>4</v>
          </cell>
        </row>
        <row r="534">
          <cell r="A534">
            <v>7763</v>
          </cell>
          <cell r="B534">
            <v>4</v>
          </cell>
        </row>
        <row r="535">
          <cell r="A535">
            <v>7764</v>
          </cell>
          <cell r="B535">
            <v>4</v>
          </cell>
        </row>
        <row r="536">
          <cell r="A536">
            <v>7765</v>
          </cell>
          <cell r="B536">
            <v>4</v>
          </cell>
        </row>
        <row r="537">
          <cell r="A537">
            <v>7766</v>
          </cell>
          <cell r="B537">
            <v>4</v>
          </cell>
        </row>
        <row r="538">
          <cell r="A538">
            <v>7767</v>
          </cell>
          <cell r="B538">
            <v>4</v>
          </cell>
        </row>
        <row r="539">
          <cell r="A539">
            <v>7768</v>
          </cell>
          <cell r="B539">
            <v>4</v>
          </cell>
        </row>
        <row r="540">
          <cell r="A540">
            <v>7769</v>
          </cell>
          <cell r="B540">
            <v>4</v>
          </cell>
        </row>
        <row r="541">
          <cell r="A541">
            <v>7770</v>
          </cell>
          <cell r="B541">
            <v>4</v>
          </cell>
        </row>
        <row r="542">
          <cell r="A542">
            <v>7771</v>
          </cell>
          <cell r="B542">
            <v>4</v>
          </cell>
        </row>
        <row r="543">
          <cell r="A543">
            <v>7772</v>
          </cell>
          <cell r="B543">
            <v>4</v>
          </cell>
        </row>
        <row r="544">
          <cell r="A544">
            <v>7773</v>
          </cell>
          <cell r="B544">
            <v>4</v>
          </cell>
        </row>
        <row r="545">
          <cell r="A545">
            <v>7777</v>
          </cell>
          <cell r="B545">
            <v>4</v>
          </cell>
        </row>
        <row r="546">
          <cell r="A546">
            <v>7780</v>
          </cell>
          <cell r="B546">
            <v>4</v>
          </cell>
        </row>
        <row r="547">
          <cell r="A547">
            <v>7781</v>
          </cell>
          <cell r="B547">
            <v>4</v>
          </cell>
        </row>
        <row r="548">
          <cell r="A548">
            <v>7782</v>
          </cell>
          <cell r="B548">
            <v>4</v>
          </cell>
        </row>
        <row r="549">
          <cell r="A549">
            <v>7783</v>
          </cell>
          <cell r="B549">
            <v>4</v>
          </cell>
        </row>
        <row r="550">
          <cell r="A550">
            <v>7784</v>
          </cell>
          <cell r="B550">
            <v>4</v>
          </cell>
        </row>
        <row r="551">
          <cell r="A551">
            <v>7785</v>
          </cell>
          <cell r="B551">
            <v>4</v>
          </cell>
        </row>
        <row r="552">
          <cell r="A552">
            <v>7786</v>
          </cell>
          <cell r="B552">
            <v>4</v>
          </cell>
        </row>
        <row r="553">
          <cell r="A553">
            <v>7787</v>
          </cell>
          <cell r="B553">
            <v>4</v>
          </cell>
        </row>
        <row r="554">
          <cell r="A554">
            <v>7788</v>
          </cell>
          <cell r="B554">
            <v>4</v>
          </cell>
        </row>
        <row r="555">
          <cell r="A555">
            <v>7789</v>
          </cell>
          <cell r="B555">
            <v>4</v>
          </cell>
        </row>
        <row r="556">
          <cell r="A556">
            <v>7790</v>
          </cell>
          <cell r="B556">
            <v>4</v>
          </cell>
        </row>
        <row r="557">
          <cell r="A557">
            <v>7791</v>
          </cell>
          <cell r="B557">
            <v>4</v>
          </cell>
        </row>
        <row r="558">
          <cell r="A558">
            <v>7792</v>
          </cell>
          <cell r="B558">
            <v>4</v>
          </cell>
        </row>
        <row r="559">
          <cell r="A559">
            <v>7794</v>
          </cell>
          <cell r="B559">
            <v>4</v>
          </cell>
        </row>
        <row r="560">
          <cell r="A560">
            <v>7793</v>
          </cell>
          <cell r="B560">
            <v>7</v>
          </cell>
        </row>
        <row r="561">
          <cell r="A561">
            <v>7795</v>
          </cell>
          <cell r="B561">
            <v>7</v>
          </cell>
        </row>
        <row r="562">
          <cell r="A562">
            <v>7797</v>
          </cell>
          <cell r="B562">
            <v>4</v>
          </cell>
        </row>
        <row r="563">
          <cell r="A563">
            <v>7798</v>
          </cell>
          <cell r="B563">
            <v>4</v>
          </cell>
        </row>
        <row r="564">
          <cell r="A564">
            <v>7799</v>
          </cell>
          <cell r="B564">
            <v>4</v>
          </cell>
        </row>
        <row r="565">
          <cell r="A565">
            <v>7800</v>
          </cell>
          <cell r="B565">
            <v>7</v>
          </cell>
        </row>
        <row r="566">
          <cell r="A566">
            <v>7801</v>
          </cell>
          <cell r="B566">
            <v>7</v>
          </cell>
        </row>
        <row r="567">
          <cell r="A567">
            <v>7802</v>
          </cell>
          <cell r="B567">
            <v>7</v>
          </cell>
        </row>
        <row r="568">
          <cell r="A568">
            <v>7803</v>
          </cell>
          <cell r="B568">
            <v>7</v>
          </cell>
        </row>
        <row r="569">
          <cell r="A569">
            <v>7804</v>
          </cell>
          <cell r="B569">
            <v>7</v>
          </cell>
        </row>
        <row r="570">
          <cell r="A570">
            <v>7805</v>
          </cell>
          <cell r="B570">
            <v>7</v>
          </cell>
        </row>
        <row r="571">
          <cell r="A571">
            <v>7820</v>
          </cell>
          <cell r="B571">
            <v>7</v>
          </cell>
        </row>
        <row r="572">
          <cell r="A572">
            <v>7821</v>
          </cell>
          <cell r="B572">
            <v>7</v>
          </cell>
        </row>
        <row r="573">
          <cell r="A573">
            <v>7822</v>
          </cell>
          <cell r="B573">
            <v>7</v>
          </cell>
        </row>
        <row r="574">
          <cell r="A574">
            <v>7823</v>
          </cell>
          <cell r="B574">
            <v>7</v>
          </cell>
        </row>
        <row r="575">
          <cell r="A575">
            <v>7824</v>
          </cell>
          <cell r="B575">
            <v>7</v>
          </cell>
        </row>
        <row r="576">
          <cell r="A576">
            <v>7825</v>
          </cell>
          <cell r="B576">
            <v>7</v>
          </cell>
        </row>
        <row r="577">
          <cell r="A577">
            <v>7826</v>
          </cell>
          <cell r="B577">
            <v>7</v>
          </cell>
        </row>
        <row r="578">
          <cell r="A578">
            <v>7828</v>
          </cell>
          <cell r="B578">
            <v>7</v>
          </cell>
        </row>
        <row r="579">
          <cell r="A579">
            <v>7829</v>
          </cell>
          <cell r="B579">
            <v>7</v>
          </cell>
        </row>
        <row r="580">
          <cell r="A580">
            <v>8001</v>
          </cell>
          <cell r="B580">
            <v>7</v>
          </cell>
        </row>
        <row r="581">
          <cell r="A581">
            <v>8002</v>
          </cell>
          <cell r="B581">
            <v>4</v>
          </cell>
        </row>
        <row r="582">
          <cell r="A582">
            <v>8004</v>
          </cell>
          <cell r="B582">
            <v>4</v>
          </cell>
        </row>
        <row r="583">
          <cell r="A583">
            <v>8010</v>
          </cell>
          <cell r="B583">
            <v>7</v>
          </cell>
        </row>
        <row r="584">
          <cell r="A584">
            <v>8012</v>
          </cell>
          <cell r="B584">
            <v>7</v>
          </cell>
        </row>
        <row r="585">
          <cell r="A585">
            <v>8013</v>
          </cell>
          <cell r="B585">
            <v>7</v>
          </cell>
        </row>
        <row r="586">
          <cell r="A586">
            <v>8014</v>
          </cell>
          <cell r="B586">
            <v>7</v>
          </cell>
        </row>
        <row r="587">
          <cell r="A587">
            <v>8015</v>
          </cell>
          <cell r="B587">
            <v>7</v>
          </cell>
        </row>
        <row r="588">
          <cell r="A588">
            <v>8016</v>
          </cell>
          <cell r="B588">
            <v>7</v>
          </cell>
        </row>
        <row r="589">
          <cell r="A589">
            <v>8017</v>
          </cell>
          <cell r="B589">
            <v>7</v>
          </cell>
        </row>
        <row r="590">
          <cell r="A590">
            <v>8018</v>
          </cell>
          <cell r="B590">
            <v>7</v>
          </cell>
        </row>
        <row r="591">
          <cell r="A591">
            <v>8019</v>
          </cell>
          <cell r="B591">
            <v>7</v>
          </cell>
        </row>
        <row r="592">
          <cell r="A592">
            <v>8020</v>
          </cell>
          <cell r="B592">
            <v>5</v>
          </cell>
        </row>
        <row r="593">
          <cell r="A593">
            <v>8021</v>
          </cell>
          <cell r="B593">
            <v>5</v>
          </cell>
        </row>
        <row r="594">
          <cell r="A594">
            <v>8022</v>
          </cell>
          <cell r="B594">
            <v>7</v>
          </cell>
        </row>
        <row r="595">
          <cell r="A595">
            <v>8023</v>
          </cell>
          <cell r="B595">
            <v>7</v>
          </cell>
        </row>
        <row r="596">
          <cell r="A596">
            <v>8024</v>
          </cell>
          <cell r="B596">
            <v>7</v>
          </cell>
        </row>
        <row r="597">
          <cell r="A597">
            <v>8025</v>
          </cell>
          <cell r="B597">
            <v>7</v>
          </cell>
        </row>
        <row r="598">
          <cell r="A598">
            <v>8026</v>
          </cell>
          <cell r="B598">
            <v>7</v>
          </cell>
        </row>
        <row r="599">
          <cell r="A599">
            <v>8027</v>
          </cell>
          <cell r="B599">
            <v>7</v>
          </cell>
        </row>
        <row r="600">
          <cell r="A600">
            <v>8028</v>
          </cell>
          <cell r="B600">
            <v>7</v>
          </cell>
        </row>
        <row r="601">
          <cell r="A601">
            <v>8029</v>
          </cell>
          <cell r="B601">
            <v>7</v>
          </cell>
        </row>
        <row r="602">
          <cell r="A602">
            <v>8030</v>
          </cell>
          <cell r="B602">
            <v>7</v>
          </cell>
        </row>
        <row r="603">
          <cell r="A603">
            <v>8031</v>
          </cell>
          <cell r="B603">
            <v>7</v>
          </cell>
        </row>
        <row r="604">
          <cell r="A604">
            <v>8032</v>
          </cell>
          <cell r="B604">
            <v>7</v>
          </cell>
        </row>
        <row r="605">
          <cell r="A605">
            <v>8033</v>
          </cell>
          <cell r="B605">
            <v>7</v>
          </cell>
        </row>
        <row r="606">
          <cell r="A606">
            <v>8034</v>
          </cell>
          <cell r="B606">
            <v>7</v>
          </cell>
        </row>
        <row r="607">
          <cell r="A607">
            <v>8035</v>
          </cell>
          <cell r="B607">
            <v>7</v>
          </cell>
        </row>
        <row r="608">
          <cell r="A608">
            <v>9002</v>
          </cell>
          <cell r="B608">
            <v>5</v>
          </cell>
        </row>
        <row r="609">
          <cell r="A609">
            <v>9003</v>
          </cell>
          <cell r="B609">
            <v>5</v>
          </cell>
        </row>
        <row r="610">
          <cell r="A610">
            <v>9004</v>
          </cell>
          <cell r="B610">
            <v>5</v>
          </cell>
        </row>
        <row r="611">
          <cell r="A611">
            <v>9008</v>
          </cell>
          <cell r="B611">
            <v>5</v>
          </cell>
        </row>
        <row r="612">
          <cell r="A612">
            <v>9009</v>
          </cell>
          <cell r="B612">
            <v>5</v>
          </cell>
        </row>
        <row r="613">
          <cell r="A613">
            <v>9010</v>
          </cell>
          <cell r="B613">
            <v>5</v>
          </cell>
        </row>
        <row r="614">
          <cell r="A614">
            <v>9011</v>
          </cell>
          <cell r="B614">
            <v>5</v>
          </cell>
        </row>
        <row r="615">
          <cell r="A615">
            <v>9015</v>
          </cell>
          <cell r="B615">
            <v>5</v>
          </cell>
        </row>
        <row r="616">
          <cell r="A616">
            <v>9016</v>
          </cell>
          <cell r="B616">
            <v>5</v>
          </cell>
        </row>
        <row r="617">
          <cell r="A617">
            <v>9017</v>
          </cell>
          <cell r="B617">
            <v>5</v>
          </cell>
        </row>
        <row r="618">
          <cell r="A618">
            <v>9018</v>
          </cell>
          <cell r="B618">
            <v>5</v>
          </cell>
        </row>
        <row r="619">
          <cell r="A619">
            <v>9019</v>
          </cell>
          <cell r="B619">
            <v>5</v>
          </cell>
        </row>
        <row r="620">
          <cell r="A620">
            <v>9020</v>
          </cell>
          <cell r="B620">
            <v>5</v>
          </cell>
        </row>
        <row r="621">
          <cell r="A621">
            <v>9026</v>
          </cell>
          <cell r="B621">
            <v>5</v>
          </cell>
        </row>
        <row r="622">
          <cell r="A622">
            <v>9030</v>
          </cell>
          <cell r="B622">
            <v>5</v>
          </cell>
        </row>
        <row r="623">
          <cell r="A623">
            <v>9035</v>
          </cell>
          <cell r="B623">
            <v>5</v>
          </cell>
        </row>
        <row r="624">
          <cell r="A624">
            <v>9040</v>
          </cell>
          <cell r="B624">
            <v>5</v>
          </cell>
        </row>
        <row r="625">
          <cell r="A625">
            <v>9044</v>
          </cell>
          <cell r="B625">
            <v>5</v>
          </cell>
        </row>
        <row r="626">
          <cell r="A626">
            <v>9050</v>
          </cell>
          <cell r="B626">
            <v>5</v>
          </cell>
        </row>
        <row r="627">
          <cell r="A627">
            <v>9055</v>
          </cell>
          <cell r="B627">
            <v>5</v>
          </cell>
        </row>
        <row r="628">
          <cell r="A628">
            <v>9060</v>
          </cell>
          <cell r="B628">
            <v>5</v>
          </cell>
        </row>
        <row r="629">
          <cell r="A629">
            <v>9061</v>
          </cell>
          <cell r="B629">
            <v>5</v>
          </cell>
        </row>
        <row r="630">
          <cell r="A630">
            <v>9070</v>
          </cell>
          <cell r="B630">
            <v>5</v>
          </cell>
        </row>
        <row r="631">
          <cell r="A631">
            <v>9080</v>
          </cell>
          <cell r="B631">
            <v>5</v>
          </cell>
        </row>
        <row r="632">
          <cell r="A632">
            <v>9090</v>
          </cell>
          <cell r="B632">
            <v>5</v>
          </cell>
        </row>
        <row r="633">
          <cell r="A633">
            <v>9101</v>
          </cell>
          <cell r="B633">
            <v>5</v>
          </cell>
        </row>
        <row r="634">
          <cell r="A634">
            <v>9102</v>
          </cell>
          <cell r="B634">
            <v>5</v>
          </cell>
        </row>
        <row r="635">
          <cell r="A635">
            <v>9103</v>
          </cell>
          <cell r="B635">
            <v>5</v>
          </cell>
        </row>
        <row r="636">
          <cell r="A636">
            <v>9104</v>
          </cell>
          <cell r="B636">
            <v>5</v>
          </cell>
        </row>
        <row r="637">
          <cell r="A637">
            <v>9105</v>
          </cell>
          <cell r="B637">
            <v>5</v>
          </cell>
        </row>
        <row r="638">
          <cell r="A638">
            <v>9106</v>
          </cell>
          <cell r="B638">
            <v>5</v>
          </cell>
        </row>
        <row r="639">
          <cell r="A639">
            <v>9107</v>
          </cell>
          <cell r="B639">
            <v>5</v>
          </cell>
        </row>
        <row r="640">
          <cell r="A640">
            <v>9108</v>
          </cell>
          <cell r="B640">
            <v>5</v>
          </cell>
        </row>
        <row r="641">
          <cell r="A641">
            <v>9200</v>
          </cell>
          <cell r="B641">
            <v>5</v>
          </cell>
        </row>
        <row r="642">
          <cell r="A642">
            <v>9201</v>
          </cell>
          <cell r="B642">
            <v>5</v>
          </cell>
        </row>
        <row r="643">
          <cell r="A643">
            <v>9202</v>
          </cell>
          <cell r="B643">
            <v>5</v>
          </cell>
        </row>
        <row r="644">
          <cell r="A644">
            <v>9203</v>
          </cell>
          <cell r="B644">
            <v>5</v>
          </cell>
        </row>
        <row r="645">
          <cell r="A645">
            <v>9204</v>
          </cell>
          <cell r="B645">
            <v>5</v>
          </cell>
        </row>
        <row r="646">
          <cell r="A646">
            <v>9205</v>
          </cell>
          <cell r="B646">
            <v>5</v>
          </cell>
        </row>
        <row r="647">
          <cell r="A647">
            <v>9207</v>
          </cell>
          <cell r="B647">
            <v>5</v>
          </cell>
        </row>
        <row r="648">
          <cell r="A648">
            <v>9208</v>
          </cell>
          <cell r="B648">
            <v>5</v>
          </cell>
        </row>
        <row r="649">
          <cell r="A649">
            <v>9210</v>
          </cell>
          <cell r="B649">
            <v>5</v>
          </cell>
        </row>
        <row r="650">
          <cell r="A650">
            <v>9212</v>
          </cell>
          <cell r="B650">
            <v>5</v>
          </cell>
        </row>
        <row r="651">
          <cell r="A651">
            <v>9214</v>
          </cell>
          <cell r="B651">
            <v>5</v>
          </cell>
        </row>
        <row r="652">
          <cell r="A652">
            <v>9221</v>
          </cell>
          <cell r="B652">
            <v>5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.P&amp;L 2005 FORECAST"/>
      <sheetName val="2.SALARIES"/>
      <sheetName val="3.BONUS"/>
      <sheetName val="4.CAPEX"/>
      <sheetName val="5.P&amp;L 2006 BUDGET"/>
      <sheetName val="CAPEX REVIEW"/>
      <sheetName val="Rev Estimates"/>
      <sheetName val="Payroll"/>
      <sheetName val="Dept"/>
      <sheetName val="Accounts"/>
      <sheetName val="Months"/>
      <sheetName val="Consol05Act"/>
      <sheetName val="Consol05Bud"/>
      <sheetName val="Hdct_05Bud"/>
      <sheetName val="Hdct_05Act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4" Type="http://schemas.openxmlformats.org/officeDocument/2006/relationships/customProperty" Target="../customProperty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5.bin"/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2.bin"/><Relationship Id="rId4" Type="http://schemas.openxmlformats.org/officeDocument/2006/relationships/customProperty" Target="../customProperty6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8.bin"/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3.bin"/><Relationship Id="rId4" Type="http://schemas.openxmlformats.org/officeDocument/2006/relationships/customProperty" Target="../customProperty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3:EB228"/>
  <sheetViews>
    <sheetView workbookViewId="0"/>
  </sheetViews>
  <sheetFormatPr defaultRowHeight="14.4" x14ac:dyDescent="0.3"/>
  <sheetData>
    <row r="3" spans="1:132" x14ac:dyDescent="0.3">
      <c r="A3" t="s">
        <v>0</v>
      </c>
      <c r="B3" t="s">
        <v>43</v>
      </c>
      <c r="C3" t="s">
        <v>94</v>
      </c>
      <c r="D3" t="s">
        <v>128</v>
      </c>
      <c r="E3" t="s">
        <v>135</v>
      </c>
      <c r="F3" t="s">
        <v>138</v>
      </c>
      <c r="G3" t="s">
        <v>151</v>
      </c>
      <c r="H3" t="s">
        <v>152</v>
      </c>
      <c r="I3" t="s">
        <v>153</v>
      </c>
      <c r="J3" t="s">
        <v>154</v>
      </c>
      <c r="K3" t="s">
        <v>156</v>
      </c>
      <c r="L3" t="s">
        <v>157</v>
      </c>
      <c r="M3" t="s">
        <v>165</v>
      </c>
      <c r="N3" t="s">
        <v>168</v>
      </c>
      <c r="O3" t="s">
        <v>171</v>
      </c>
      <c r="P3" t="s">
        <v>172</v>
      </c>
      <c r="Q3" t="s">
        <v>180</v>
      </c>
      <c r="R3" t="s">
        <v>181</v>
      </c>
    </row>
    <row r="4" spans="1:132" x14ac:dyDescent="0.3">
      <c r="A4">
        <v>1</v>
      </c>
      <c r="B4">
        <v>7</v>
      </c>
      <c r="C4">
        <v>19</v>
      </c>
      <c r="D4">
        <v>25</v>
      </c>
      <c r="E4">
        <v>31</v>
      </c>
      <c r="F4">
        <v>37</v>
      </c>
      <c r="G4">
        <v>43</v>
      </c>
      <c r="H4">
        <v>49</v>
      </c>
      <c r="I4">
        <v>55</v>
      </c>
      <c r="J4">
        <v>67</v>
      </c>
      <c r="K4">
        <v>79</v>
      </c>
      <c r="L4">
        <v>85</v>
      </c>
      <c r="M4">
        <v>91</v>
      </c>
      <c r="N4">
        <v>97</v>
      </c>
      <c r="O4">
        <v>103</v>
      </c>
      <c r="P4">
        <v>115</v>
      </c>
      <c r="Q4">
        <v>121</v>
      </c>
      <c r="R4">
        <v>127</v>
      </c>
    </row>
    <row r="5" spans="1:132" x14ac:dyDescent="0.3">
      <c r="A5" t="e">
        <f>#REF!</f>
        <v>#REF!</v>
      </c>
      <c r="B5">
        <v>1</v>
      </c>
      <c r="C5" t="e">
        <f>#REF!</f>
        <v>#REF!</v>
      </c>
      <c r="D5">
        <v>23</v>
      </c>
      <c r="E5" t="e">
        <f>#REF!</f>
        <v>#REF!</v>
      </c>
      <c r="F5">
        <v>17974</v>
      </c>
      <c r="G5">
        <f>'NPA 5YR'!$23:$23</f>
        <v>1294827.619354839</v>
      </c>
      <c r="H5">
        <v>9</v>
      </c>
      <c r="I5">
        <f>'NPA 5YR'!$C:$C</f>
        <v>0</v>
      </c>
      <c r="J5">
        <v>4825</v>
      </c>
      <c r="K5" t="str">
        <f>'NPA 5YR'!$C$12</f>
        <v>FY2021</v>
      </c>
      <c r="L5">
        <v>2116</v>
      </c>
      <c r="S5">
        <f>'Pg. 7'!$8:$8</f>
        <v>0</v>
      </c>
      <c r="T5">
        <v>1</v>
      </c>
      <c r="U5">
        <f>'Pg. 7'!$C:$C</f>
        <v>0</v>
      </c>
      <c r="V5">
        <v>7</v>
      </c>
      <c r="W5" t="str">
        <f>'Pg. 7'!$A$3</f>
        <v>Northside Preparatory Academy</v>
      </c>
      <c r="X5">
        <v>9984</v>
      </c>
      <c r="Y5" t="e">
        <f>#REF!</f>
        <v>#REF!</v>
      </c>
      <c r="Z5">
        <v>1248</v>
      </c>
      <c r="AC5" t="e">
        <f>#REF!</f>
        <v>#REF!</v>
      </c>
      <c r="AD5">
        <v>239</v>
      </c>
      <c r="AE5">
        <f>'Pg. 8'!$12:$12</f>
        <v>0</v>
      </c>
      <c r="AF5">
        <v>1</v>
      </c>
      <c r="AG5">
        <f>'Pg. 8'!$C:$C</f>
        <v>0</v>
      </c>
      <c r="AH5">
        <v>2</v>
      </c>
      <c r="AI5" t="e">
        <f>'Pg. 8'!$C$12</f>
        <v>#REF!</v>
      </c>
      <c r="AJ5">
        <v>18</v>
      </c>
      <c r="AK5" t="e">
        <f>#REF!</f>
        <v>#REF!</v>
      </c>
      <c r="AL5">
        <v>27</v>
      </c>
      <c r="AO5" t="e">
        <f>#REF!</f>
        <v>#REF!</v>
      </c>
      <c r="AP5">
        <v>1</v>
      </c>
      <c r="AQ5" t="e">
        <f>#REF!</f>
        <v>#REF!</v>
      </c>
      <c r="AR5">
        <v>7</v>
      </c>
      <c r="AS5" t="e">
        <f>#REF!</f>
        <v>#REF!</v>
      </c>
      <c r="AT5">
        <v>1</v>
      </c>
      <c r="AU5" t="e">
        <f>#REF!</f>
        <v>#REF!</v>
      </c>
      <c r="AV5">
        <v>64</v>
      </c>
      <c r="AW5" t="e">
        <f>#REF!</f>
        <v>#REF!</v>
      </c>
      <c r="AX5">
        <v>5</v>
      </c>
      <c r="AY5" t="e">
        <f>#REF!</f>
        <v>#REF!</v>
      </c>
      <c r="AZ5">
        <v>1</v>
      </c>
      <c r="BA5" t="e">
        <f>#REF!</f>
        <v>#REF!</v>
      </c>
      <c r="BB5">
        <v>133</v>
      </c>
      <c r="BC5" t="e">
        <f>#REF!</f>
        <v>#REF!</v>
      </c>
      <c r="BD5">
        <v>7</v>
      </c>
      <c r="BE5" t="e">
        <f>#REF!</f>
        <v>#REF!</v>
      </c>
      <c r="BF5">
        <v>1</v>
      </c>
      <c r="BG5" t="e">
        <f>#REF!</f>
        <v>#REF!</v>
      </c>
      <c r="BH5">
        <v>137</v>
      </c>
      <c r="BO5" t="e">
        <f>#REF!</f>
        <v>#REF!</v>
      </c>
      <c r="BP5">
        <v>59</v>
      </c>
      <c r="BQ5" t="e">
        <f>#REF!</f>
        <v>#REF!</v>
      </c>
      <c r="BR5">
        <v>4</v>
      </c>
      <c r="BS5" t="e">
        <f>#REF!</f>
        <v>#REF!</v>
      </c>
      <c r="BT5">
        <v>88</v>
      </c>
      <c r="CA5" t="e">
        <f>#REF!</f>
        <v>#REF!</v>
      </c>
      <c r="CB5">
        <v>3143</v>
      </c>
      <c r="CC5" t="e">
        <f>#REF!</f>
        <v>#REF!</v>
      </c>
      <c r="CD5">
        <v>3131</v>
      </c>
      <c r="CE5" t="e">
        <f>#REF!</f>
        <v>#REF!</v>
      </c>
      <c r="CF5">
        <v>3135</v>
      </c>
      <c r="CG5" t="e">
        <f>#REF!</f>
        <v>#REF!</v>
      </c>
      <c r="CH5">
        <v>6</v>
      </c>
      <c r="CI5" t="e">
        <f>#REF!</f>
        <v>#REF!</v>
      </c>
      <c r="CJ5">
        <v>1</v>
      </c>
      <c r="CK5" t="e">
        <f>#REF!</f>
        <v>#REF!</v>
      </c>
      <c r="CL5">
        <v>9</v>
      </c>
      <c r="CM5" t="e">
        <f>#REF!</f>
        <v>#REF!</v>
      </c>
      <c r="CN5">
        <v>9</v>
      </c>
      <c r="CO5" t="e">
        <f>#REF!</f>
        <v>#REF!</v>
      </c>
      <c r="CP5">
        <v>1</v>
      </c>
      <c r="CQ5" t="e">
        <f>#REF!</f>
        <v>#REF!</v>
      </c>
      <c r="CR5">
        <v>11</v>
      </c>
      <c r="CS5" t="e">
        <f>#REF!</f>
        <v>#REF!</v>
      </c>
      <c r="CT5">
        <v>1</v>
      </c>
      <c r="CU5" t="e">
        <f>#REF!</f>
        <v>#REF!</v>
      </c>
      <c r="CV5">
        <v>215</v>
      </c>
      <c r="CW5" t="e">
        <f>#REF!</f>
        <v>#REF!</v>
      </c>
      <c r="CX5">
        <v>220</v>
      </c>
      <c r="CY5" t="e">
        <f>#REF!</f>
        <v>#REF!</v>
      </c>
      <c r="CZ5">
        <v>22</v>
      </c>
      <c r="DA5" t="e">
        <f>#REF!</f>
        <v>#REF!</v>
      </c>
      <c r="DB5">
        <v>47</v>
      </c>
      <c r="DC5" t="e">
        <f>#REF!</f>
        <v>#REF!</v>
      </c>
      <c r="DD5">
        <v>55</v>
      </c>
      <c r="DK5" t="e">
        <f>#REF!</f>
        <v>#REF!</v>
      </c>
      <c r="DL5">
        <v>22</v>
      </c>
      <c r="DM5" t="e">
        <f>#REF!</f>
        <v>#REF!</v>
      </c>
      <c r="DN5">
        <v>46</v>
      </c>
      <c r="DO5" t="e">
        <f>#REF!</f>
        <v>#REF!</v>
      </c>
      <c r="DP5">
        <v>55</v>
      </c>
      <c r="DQ5" t="e">
        <f>#REF!</f>
        <v>#REF!</v>
      </c>
      <c r="DR5">
        <v>1</v>
      </c>
      <c r="DS5" t="e">
        <f>#REF!</f>
        <v>#REF!</v>
      </c>
      <c r="DT5">
        <v>46</v>
      </c>
      <c r="DU5" t="e">
        <f>#REF!</f>
        <v>#REF!</v>
      </c>
      <c r="DV5">
        <v>54</v>
      </c>
      <c r="DW5" t="e">
        <f>#REF!</f>
        <v>#REF!</v>
      </c>
      <c r="DX5">
        <v>2</v>
      </c>
      <c r="DY5" t="e">
        <f>#REF!</f>
        <v>#REF!</v>
      </c>
      <c r="DZ5">
        <v>1</v>
      </c>
      <c r="EA5" t="e">
        <f>#REF!</f>
        <v>#REF!</v>
      </c>
      <c r="EB5">
        <v>3</v>
      </c>
    </row>
    <row r="6" spans="1:132" x14ac:dyDescent="0.3">
      <c r="A6" t="e">
        <f>#REF!</f>
        <v>#REF!</v>
      </c>
      <c r="B6">
        <v>4</v>
      </c>
      <c r="C6" t="e">
        <f>#REF!</f>
        <v>#REF!</v>
      </c>
      <c r="D6">
        <v>24</v>
      </c>
      <c r="E6" t="e">
        <f>#REF!</f>
        <v>#REF!</v>
      </c>
      <c r="F6">
        <v>18400</v>
      </c>
      <c r="G6" t="str">
        <f>'NPA 5YR'!$12:$12</f>
        <v>FY2025</v>
      </c>
      <c r="H6">
        <v>597</v>
      </c>
      <c r="I6" t="str">
        <f>'NPA 5YR'!$D:$D</f>
        <v>Statement of Receipt, Disbursements, and Changes in Fund Cash Balances</v>
      </c>
      <c r="J6">
        <v>4868</v>
      </c>
      <c r="K6" t="str">
        <f>'NPA 5YR'!$D$12</f>
        <v>FY2022</v>
      </c>
      <c r="L6">
        <v>2117</v>
      </c>
      <c r="S6">
        <f>'Pg. 7'!$9:$9</f>
        <v>0</v>
      </c>
      <c r="T6">
        <v>2</v>
      </c>
      <c r="U6" t="str">
        <f>'Pg. 7'!$D:$D</f>
        <v>Support Services
2100-2200</v>
      </c>
      <c r="V6">
        <v>8</v>
      </c>
      <c r="W6" s="104">
        <f>'Pg. 7'!$C$8</f>
        <v>1319470.3999999999</v>
      </c>
      <c r="X6">
        <v>13149</v>
      </c>
      <c r="AC6" s="18" t="e">
        <f>#REF!</f>
        <v>#REF!</v>
      </c>
      <c r="AD6">
        <v>1234</v>
      </c>
      <c r="AE6">
        <f>'Pg. 8'!$7:$7</f>
        <v>0</v>
      </c>
      <c r="AF6">
        <v>793</v>
      </c>
      <c r="AG6">
        <f>'Pg. 8'!$A:$A</f>
        <v>0</v>
      </c>
      <c r="AH6">
        <v>2823</v>
      </c>
      <c r="AI6" t="e">
        <f>'Pg. 8'!$D$12</f>
        <v>#REF!</v>
      </c>
      <c r="AJ6">
        <v>34</v>
      </c>
      <c r="AK6" t="e">
        <f>#REF!</f>
        <v>#REF!</v>
      </c>
      <c r="AL6">
        <v>28</v>
      </c>
      <c r="AO6" t="e">
        <f>#REF!</f>
        <v>#REF!</v>
      </c>
      <c r="AP6">
        <v>21</v>
      </c>
      <c r="AQ6" t="e">
        <f>#REF!</f>
        <v>#REF!</v>
      </c>
      <c r="AR6">
        <v>8</v>
      </c>
      <c r="AS6" t="e">
        <f>#REF!</f>
        <v>#REF!</v>
      </c>
      <c r="AT6">
        <v>2</v>
      </c>
      <c r="AU6" t="e">
        <f>#REF!</f>
        <v>#REF!</v>
      </c>
      <c r="AV6">
        <v>65</v>
      </c>
      <c r="AW6" t="e">
        <f>#REF!</f>
        <v>#REF!</v>
      </c>
      <c r="AX6">
        <v>6</v>
      </c>
      <c r="AY6" t="e">
        <f>#REF!</f>
        <v>#REF!</v>
      </c>
      <c r="AZ6">
        <v>2</v>
      </c>
      <c r="BA6" t="e">
        <f>#REF!</f>
        <v>#REF!</v>
      </c>
      <c r="BB6">
        <v>134</v>
      </c>
      <c r="BC6" t="e">
        <f>#REF!</f>
        <v>#REF!</v>
      </c>
      <c r="BD6">
        <v>8</v>
      </c>
      <c r="BE6" t="e">
        <f>#REF!</f>
        <v>#REF!</v>
      </c>
      <c r="BF6">
        <v>2</v>
      </c>
      <c r="BG6" t="e">
        <f>#REF!</f>
        <v>#REF!</v>
      </c>
      <c r="BH6">
        <v>138</v>
      </c>
      <c r="BO6" t="e">
        <f>#REF!</f>
        <v>#REF!</v>
      </c>
      <c r="BP6">
        <v>72</v>
      </c>
      <c r="BQ6" t="e">
        <f>#REF!</f>
        <v>#REF!</v>
      </c>
      <c r="BR6">
        <v>143</v>
      </c>
      <c r="BS6" t="e">
        <f>#REF!</f>
        <v>#REF!</v>
      </c>
      <c r="BT6">
        <v>89</v>
      </c>
      <c r="CA6" t="e">
        <f>#REF!</f>
        <v>#REF!</v>
      </c>
      <c r="CB6">
        <v>3145</v>
      </c>
      <c r="CC6" t="e">
        <f>#REF!</f>
        <v>#REF!</v>
      </c>
      <c r="CD6">
        <v>3132</v>
      </c>
      <c r="CE6" t="e">
        <f>#REF!</f>
        <v>#REF!</v>
      </c>
      <c r="CF6">
        <v>3136</v>
      </c>
      <c r="CG6" t="e">
        <f>#REF!</f>
        <v>#REF!</v>
      </c>
      <c r="CH6">
        <v>7</v>
      </c>
      <c r="CI6" t="e">
        <f>#REF!</f>
        <v>#REF!</v>
      </c>
      <c r="CJ6">
        <v>2</v>
      </c>
      <c r="CK6" t="e">
        <f>#REF!</f>
        <v>#REF!</v>
      </c>
      <c r="CL6">
        <v>10</v>
      </c>
      <c r="CM6" t="e">
        <f>#REF!</f>
        <v>#REF!</v>
      </c>
      <c r="CN6">
        <v>86</v>
      </c>
      <c r="CO6" t="e">
        <f>#REF!</f>
        <v>#REF!</v>
      </c>
      <c r="CP6">
        <v>2</v>
      </c>
      <c r="CQ6" t="e">
        <f>#REF!</f>
        <v>#REF!</v>
      </c>
      <c r="CR6">
        <v>12</v>
      </c>
      <c r="CS6" t="e">
        <f>#REF!</f>
        <v>#REF!</v>
      </c>
      <c r="CT6">
        <v>2</v>
      </c>
      <c r="CU6" t="e">
        <f>#REF!</f>
        <v>#REF!</v>
      </c>
      <c r="CV6">
        <v>216</v>
      </c>
      <c r="CW6" t="e">
        <f>#REF!</f>
        <v>#REF!</v>
      </c>
      <c r="CX6">
        <v>221</v>
      </c>
      <c r="CY6" t="e">
        <f>#REF!</f>
        <v>#REF!</v>
      </c>
      <c r="CZ6">
        <v>73</v>
      </c>
      <c r="DA6" t="e">
        <f>#REF!</f>
        <v>#REF!</v>
      </c>
      <c r="DB6">
        <v>49</v>
      </c>
      <c r="DC6" s="73" t="e">
        <f>#REF!</f>
        <v>#REF!</v>
      </c>
      <c r="DD6">
        <v>56</v>
      </c>
      <c r="DK6" t="e">
        <f>#REF!</f>
        <v>#REF!</v>
      </c>
      <c r="DL6">
        <v>25</v>
      </c>
      <c r="DM6" t="e">
        <f>#REF!</f>
        <v>#REF!</v>
      </c>
      <c r="DN6">
        <v>47</v>
      </c>
      <c r="DO6" s="73" t="e">
        <f>#REF!</f>
        <v>#REF!</v>
      </c>
      <c r="DP6">
        <v>56</v>
      </c>
      <c r="DQ6" t="e">
        <f>#REF!</f>
        <v>#REF!</v>
      </c>
      <c r="DR6">
        <v>2</v>
      </c>
      <c r="DS6" t="e">
        <f>#REF!</f>
        <v>#REF!</v>
      </c>
      <c r="DT6">
        <v>48</v>
      </c>
      <c r="DU6" t="e">
        <f>#REF!</f>
        <v>#REF!</v>
      </c>
      <c r="DV6">
        <v>55</v>
      </c>
      <c r="EA6" t="e">
        <f>#REF!</f>
        <v>#REF!</v>
      </c>
      <c r="EB6">
        <v>4</v>
      </c>
    </row>
    <row r="7" spans="1:132" x14ac:dyDescent="0.3">
      <c r="A7" t="e">
        <f>#REF!</f>
        <v>#REF!</v>
      </c>
      <c r="B7">
        <v>5</v>
      </c>
      <c r="C7" t="e">
        <f>#REF!</f>
        <v>#REF!</v>
      </c>
      <c r="D7">
        <v>25</v>
      </c>
      <c r="E7" t="e">
        <f>#REF!</f>
        <v>#REF!</v>
      </c>
      <c r="F7">
        <v>18486</v>
      </c>
      <c r="G7">
        <f>'NPA 5YR'!$19:$19</f>
        <v>3829576.8230296862</v>
      </c>
      <c r="H7">
        <v>643</v>
      </c>
      <c r="I7">
        <f>'NPA 5YR'!$E:$E</f>
        <v>0</v>
      </c>
      <c r="J7">
        <v>4912</v>
      </c>
      <c r="K7" t="str">
        <f>'NPA 5YR'!$E$12</f>
        <v>FY2023</v>
      </c>
      <c r="L7">
        <v>2118</v>
      </c>
      <c r="S7">
        <f>'Pg. 7'!$10:$10</f>
        <v>0</v>
      </c>
      <c r="T7">
        <v>3</v>
      </c>
      <c r="U7">
        <f>'Pg. 7'!$E:$E</f>
        <v>0</v>
      </c>
      <c r="V7">
        <v>9</v>
      </c>
      <c r="W7" s="104">
        <f>'Pg. 7'!$D$8</f>
        <v>0</v>
      </c>
      <c r="X7">
        <v>13150</v>
      </c>
      <c r="AC7" s="18" t="e">
        <f>#REF!</f>
        <v>#REF!</v>
      </c>
      <c r="AD7">
        <v>1235</v>
      </c>
      <c r="AE7">
        <f>'Pg. 8'!$17:$17</f>
        <v>0</v>
      </c>
      <c r="AF7">
        <v>794</v>
      </c>
      <c r="AI7" t="e">
        <f>'Pg. 8'!$E$12</f>
        <v>#REF!</v>
      </c>
      <c r="AJ7">
        <v>50</v>
      </c>
      <c r="AO7" t="e">
        <f>#REF!</f>
        <v>#REF!</v>
      </c>
      <c r="AP7">
        <v>22</v>
      </c>
      <c r="AQ7" t="e">
        <f>#REF!</f>
        <v>#REF!</v>
      </c>
      <c r="AR7">
        <v>9</v>
      </c>
      <c r="AS7" t="e">
        <f>#REF!</f>
        <v>#REF!</v>
      </c>
      <c r="AT7">
        <v>3</v>
      </c>
      <c r="AU7" t="e">
        <f>#REF!</f>
        <v>#REF!</v>
      </c>
      <c r="AV7">
        <v>66</v>
      </c>
      <c r="AY7" t="e">
        <f>#REF!</f>
        <v>#REF!</v>
      </c>
      <c r="AZ7">
        <v>3</v>
      </c>
      <c r="BA7" t="e">
        <f>#REF!</f>
        <v>#REF!</v>
      </c>
      <c r="BB7">
        <v>135</v>
      </c>
      <c r="BC7" t="e">
        <f>#REF!</f>
        <v>#REF!</v>
      </c>
      <c r="BD7">
        <v>9</v>
      </c>
      <c r="BE7" t="e">
        <f>#REF!</f>
        <v>#REF!</v>
      </c>
      <c r="BF7">
        <v>3</v>
      </c>
      <c r="BG7" t="e">
        <f>#REF!</f>
        <v>#REF!</v>
      </c>
      <c r="BH7">
        <v>139</v>
      </c>
      <c r="BO7" t="e">
        <f>#REF!</f>
        <v>#REF!</v>
      </c>
      <c r="BP7">
        <v>78</v>
      </c>
      <c r="BQ7" t="e">
        <f>#REF!</f>
        <v>#REF!</v>
      </c>
      <c r="BR7">
        <v>144</v>
      </c>
      <c r="BS7" t="e">
        <f>#REF!</f>
        <v>#REF!</v>
      </c>
      <c r="BT7">
        <v>90</v>
      </c>
      <c r="CA7" t="e">
        <f>#REF!</f>
        <v>#REF!</v>
      </c>
      <c r="CB7">
        <v>3148</v>
      </c>
      <c r="CC7" t="e">
        <f>#REF!</f>
        <v>#REF!</v>
      </c>
      <c r="CD7">
        <v>3133</v>
      </c>
      <c r="CE7" t="e">
        <f>#REF!</f>
        <v>#REF!</v>
      </c>
      <c r="CF7">
        <v>3137</v>
      </c>
      <c r="CG7" t="e">
        <f>#REF!</f>
        <v>#REF!</v>
      </c>
      <c r="CH7">
        <v>8</v>
      </c>
      <c r="CI7" t="e">
        <f>#REF!</f>
        <v>#REF!</v>
      </c>
      <c r="CJ7">
        <v>3</v>
      </c>
      <c r="CK7" t="e">
        <f>#REF!</f>
        <v>#REF!</v>
      </c>
      <c r="CL7">
        <v>11</v>
      </c>
      <c r="CO7" t="e">
        <f>#REF!</f>
        <v>#REF!</v>
      </c>
      <c r="CP7">
        <v>3</v>
      </c>
      <c r="CQ7" t="e">
        <f>#REF!</f>
        <v>#REF!</v>
      </c>
      <c r="CR7">
        <v>13</v>
      </c>
      <c r="CS7" t="e">
        <f>#REF!</f>
        <v>#REF!</v>
      </c>
      <c r="CT7">
        <v>3</v>
      </c>
      <c r="CU7" t="e">
        <f>#REF!</f>
        <v>#REF!</v>
      </c>
      <c r="CV7">
        <v>217</v>
      </c>
      <c r="CW7" t="e">
        <f>#REF!</f>
        <v>#REF!</v>
      </c>
      <c r="CX7">
        <v>222</v>
      </c>
      <c r="CY7" t="e">
        <f>#REF!</f>
        <v>#REF!</v>
      </c>
      <c r="CZ7">
        <v>74</v>
      </c>
      <c r="DA7" t="e">
        <f>#REF!</f>
        <v>#REF!</v>
      </c>
      <c r="DB7">
        <v>107</v>
      </c>
      <c r="DC7" t="e">
        <f>#REF!</f>
        <v>#REF!</v>
      </c>
      <c r="DD7">
        <v>57</v>
      </c>
      <c r="DK7" t="e">
        <f>#REF!</f>
        <v>#REF!</v>
      </c>
      <c r="DL7">
        <v>44</v>
      </c>
      <c r="DM7" t="e">
        <f>#REF!</f>
        <v>#REF!</v>
      </c>
      <c r="DN7">
        <v>48</v>
      </c>
      <c r="DO7" t="e">
        <f>#REF!</f>
        <v>#REF!</v>
      </c>
      <c r="DP7">
        <v>57</v>
      </c>
      <c r="DQ7" t="e">
        <f>#REF!</f>
        <v>#REF!</v>
      </c>
      <c r="DR7">
        <v>3</v>
      </c>
      <c r="DS7" t="e">
        <f>#REF!</f>
        <v>#REF!</v>
      </c>
      <c r="DT7">
        <v>114</v>
      </c>
      <c r="DU7" s="73" t="e">
        <f>#REF!</f>
        <v>#REF!</v>
      </c>
      <c r="DV7">
        <v>56</v>
      </c>
      <c r="EA7" t="e">
        <f>#REF!</f>
        <v>#REF!</v>
      </c>
      <c r="EB7">
        <v>5</v>
      </c>
    </row>
    <row r="8" spans="1:132" x14ac:dyDescent="0.3">
      <c r="A8" t="e">
        <f>#REF!</f>
        <v>#REF!</v>
      </c>
      <c r="B8">
        <v>6</v>
      </c>
      <c r="C8" t="e">
        <f>#REF!</f>
        <v>#REF!</v>
      </c>
      <c r="D8">
        <v>26</v>
      </c>
      <c r="E8" t="e">
        <f>#REF!</f>
        <v>#REF!</v>
      </c>
      <c r="F8">
        <v>19093</v>
      </c>
      <c r="G8">
        <f>'NPA 5YR'!$24:$24</f>
        <v>459182.3910612904</v>
      </c>
      <c r="H8">
        <v>656</v>
      </c>
      <c r="I8">
        <f>'NPA 5YR'!$F:$F</f>
        <v>0</v>
      </c>
      <c r="J8">
        <v>4957</v>
      </c>
      <c r="K8" t="str">
        <f>'NPA 5YR'!$F$12</f>
        <v>FY2024</v>
      </c>
      <c r="L8">
        <v>2119</v>
      </c>
      <c r="S8">
        <f>'Pg. 7'!$11:$11</f>
        <v>0</v>
      </c>
      <c r="T8">
        <v>4</v>
      </c>
      <c r="U8">
        <f>'Pg. 7'!$F:$F</f>
        <v>0</v>
      </c>
      <c r="V8">
        <v>10</v>
      </c>
      <c r="W8" s="104">
        <f>'Pg. 7'!$E$8</f>
        <v>178725.59999999998</v>
      </c>
      <c r="X8">
        <v>13151</v>
      </c>
      <c r="AC8" s="18" t="e">
        <f>#REF!</f>
        <v>#REF!</v>
      </c>
      <c r="AD8">
        <v>1236</v>
      </c>
      <c r="AE8">
        <f>'Pg. 8'!$22:$22</f>
        <v>0</v>
      </c>
      <c r="AF8">
        <v>795</v>
      </c>
      <c r="AI8" t="e">
        <f>'Pg. 8'!$F$12</f>
        <v>#REF!</v>
      </c>
      <c r="AJ8">
        <v>66</v>
      </c>
      <c r="AO8" t="e">
        <f>#REF!</f>
        <v>#REF!</v>
      </c>
      <c r="AP8">
        <v>23</v>
      </c>
      <c r="AQ8" t="e">
        <f>#REF!</f>
        <v>#REF!</v>
      </c>
      <c r="AR8">
        <v>10</v>
      </c>
      <c r="AS8" t="e">
        <f>#REF!</f>
        <v>#REF!</v>
      </c>
      <c r="AT8">
        <v>4</v>
      </c>
      <c r="AU8" t="e">
        <f>#REF!</f>
        <v>#REF!</v>
      </c>
      <c r="AV8">
        <v>67</v>
      </c>
      <c r="AY8" t="e">
        <f>#REF!</f>
        <v>#REF!</v>
      </c>
      <c r="AZ8">
        <v>4</v>
      </c>
      <c r="BA8" t="e">
        <f>#REF!</f>
        <v>#REF!</v>
      </c>
      <c r="BB8">
        <v>136</v>
      </c>
      <c r="BC8" t="e">
        <f>#REF!</f>
        <v>#REF!</v>
      </c>
      <c r="BD8">
        <v>10</v>
      </c>
      <c r="BE8" t="e">
        <f>#REF!</f>
        <v>#REF!</v>
      </c>
      <c r="BF8">
        <v>4</v>
      </c>
      <c r="BG8" t="e">
        <f>#REF!</f>
        <v>#REF!</v>
      </c>
      <c r="BH8">
        <v>140</v>
      </c>
      <c r="BO8" t="e">
        <f>#REF!</f>
        <v>#REF!</v>
      </c>
      <c r="BP8">
        <v>169</v>
      </c>
      <c r="BQ8" t="e">
        <f>#REF!</f>
        <v>#REF!</v>
      </c>
      <c r="BR8">
        <v>145</v>
      </c>
      <c r="BS8" t="e">
        <f>#REF!</f>
        <v>#REF!</v>
      </c>
      <c r="BT8">
        <v>91</v>
      </c>
      <c r="CA8" t="e">
        <f>#REF!</f>
        <v>#REF!</v>
      </c>
      <c r="CB8">
        <v>3149</v>
      </c>
      <c r="CC8" t="e">
        <f>#REF!</f>
        <v>#REF!</v>
      </c>
      <c r="CD8">
        <v>3134</v>
      </c>
      <c r="CE8" t="e">
        <f>#REF!</f>
        <v>#REF!</v>
      </c>
      <c r="CF8">
        <v>3138</v>
      </c>
      <c r="CG8" t="e">
        <f>#REF!</f>
        <v>#REF!</v>
      </c>
      <c r="CH8">
        <v>18</v>
      </c>
      <c r="CI8" t="e">
        <f>#REF!</f>
        <v>#REF!</v>
      </c>
      <c r="CJ8">
        <v>4</v>
      </c>
      <c r="CK8" t="e">
        <f>#REF!</f>
        <v>#REF!</v>
      </c>
      <c r="CL8">
        <v>12</v>
      </c>
      <c r="CO8" t="e">
        <f>#REF!</f>
        <v>#REF!</v>
      </c>
      <c r="CP8">
        <v>4</v>
      </c>
      <c r="CQ8" t="e">
        <f>#REF!</f>
        <v>#REF!</v>
      </c>
      <c r="CR8">
        <v>14</v>
      </c>
      <c r="CS8" t="e">
        <f>#REF!</f>
        <v>#REF!</v>
      </c>
      <c r="CT8">
        <v>4</v>
      </c>
      <c r="CU8" t="e">
        <f>#REF!</f>
        <v>#REF!</v>
      </c>
      <c r="CV8">
        <v>218</v>
      </c>
      <c r="CW8" t="e">
        <f>#REF!</f>
        <v>#REF!</v>
      </c>
      <c r="CX8">
        <v>223</v>
      </c>
      <c r="CY8" t="e">
        <f>#REF!</f>
        <v>#REF!</v>
      </c>
      <c r="CZ8">
        <v>75</v>
      </c>
      <c r="DA8" t="e">
        <f>#REF!</f>
        <v>#REF!</v>
      </c>
      <c r="DB8">
        <v>108</v>
      </c>
      <c r="DC8" t="e">
        <f>#REF!</f>
        <v>#REF!</v>
      </c>
      <c r="DD8">
        <v>58</v>
      </c>
      <c r="DK8" t="e">
        <f>#REF!</f>
        <v>#REF!</v>
      </c>
      <c r="DL8">
        <v>45</v>
      </c>
      <c r="DM8" t="e">
        <f>#REF!</f>
        <v>#REF!</v>
      </c>
      <c r="DN8">
        <v>49</v>
      </c>
      <c r="DO8" t="e">
        <f>#REF!</f>
        <v>#REF!</v>
      </c>
      <c r="DP8">
        <v>58</v>
      </c>
      <c r="DQ8" t="e">
        <f>#REF!</f>
        <v>#REF!</v>
      </c>
      <c r="DR8">
        <v>4</v>
      </c>
      <c r="DS8" t="e">
        <f>#REF!</f>
        <v>#REF!</v>
      </c>
      <c r="DT8">
        <v>115</v>
      </c>
      <c r="DU8" t="e">
        <f>#REF!</f>
        <v>#REF!</v>
      </c>
      <c r="DV8">
        <v>57</v>
      </c>
    </row>
    <row r="9" spans="1:132" x14ac:dyDescent="0.3">
      <c r="A9" t="e">
        <f>#REF!</f>
        <v>#REF!</v>
      </c>
      <c r="B9">
        <v>8</v>
      </c>
      <c r="C9" t="e">
        <f>#REF!</f>
        <v>#REF!</v>
      </c>
      <c r="D9">
        <v>27</v>
      </c>
      <c r="E9" t="e">
        <f>#REF!</f>
        <v>#REF!</v>
      </c>
      <c r="F9">
        <v>19094</v>
      </c>
      <c r="G9">
        <f>'NPA 5YR'!$27:$27</f>
        <v>1848798.0098077825</v>
      </c>
      <c r="H9">
        <v>657</v>
      </c>
      <c r="I9">
        <f>'NPA 5YR'!$G:$G</f>
        <v>0</v>
      </c>
      <c r="J9">
        <v>5003</v>
      </c>
      <c r="K9" t="str">
        <f>'NPA 5YR'!$G$12</f>
        <v>FY2025</v>
      </c>
      <c r="L9">
        <v>2120</v>
      </c>
      <c r="S9">
        <f>'Pg. 7'!$12:$12</f>
        <v>0</v>
      </c>
      <c r="T9">
        <v>5</v>
      </c>
      <c r="U9">
        <f>'Pg. 7'!$G:$G</f>
        <v>0</v>
      </c>
      <c r="V9">
        <v>11</v>
      </c>
      <c r="W9" s="104">
        <f>'Pg. 7'!$F$8</f>
        <v>0</v>
      </c>
      <c r="X9">
        <v>13152</v>
      </c>
      <c r="AC9" s="18" t="e">
        <f>#REF!</f>
        <v>#REF!</v>
      </c>
      <c r="AD9">
        <v>1237</v>
      </c>
      <c r="AI9" t="e">
        <f>'Pg. 8'!$G$12</f>
        <v>#REF!</v>
      </c>
      <c r="AJ9">
        <v>82</v>
      </c>
      <c r="AO9" t="e">
        <f>#REF!</f>
        <v>#REF!</v>
      </c>
      <c r="AP9">
        <v>24</v>
      </c>
      <c r="AQ9" t="e">
        <f>#REF!</f>
        <v>#REF!</v>
      </c>
      <c r="AR9">
        <v>11</v>
      </c>
      <c r="AS9" t="e">
        <f>#REF!</f>
        <v>#REF!</v>
      </c>
      <c r="AT9">
        <v>5</v>
      </c>
      <c r="AU9" t="e">
        <f>#REF!</f>
        <v>#REF!</v>
      </c>
      <c r="AV9">
        <v>68</v>
      </c>
      <c r="AY9" t="e">
        <f>#REF!</f>
        <v>#REF!</v>
      </c>
      <c r="AZ9">
        <v>137</v>
      </c>
      <c r="BA9" t="e">
        <f>#REF!</f>
        <v>#REF!</v>
      </c>
      <c r="BB9">
        <v>140</v>
      </c>
      <c r="BC9" t="e">
        <f>#REF!</f>
        <v>#REF!</v>
      </c>
      <c r="BD9">
        <v>11</v>
      </c>
      <c r="BG9" t="e">
        <f>#REF!</f>
        <v>#REF!</v>
      </c>
      <c r="BH9">
        <v>141</v>
      </c>
      <c r="BO9" t="e">
        <f>#REF!</f>
        <v>#REF!</v>
      </c>
      <c r="BP9">
        <v>170</v>
      </c>
      <c r="BQ9" t="e">
        <f>#REF!</f>
        <v>#REF!</v>
      </c>
      <c r="BR9">
        <v>146</v>
      </c>
      <c r="BS9" t="e">
        <f>#REF!</f>
        <v>#REF!</v>
      </c>
      <c r="BT9">
        <v>92</v>
      </c>
      <c r="CA9" t="e">
        <f>#REF!</f>
        <v>#REF!</v>
      </c>
      <c r="CB9">
        <v>3150</v>
      </c>
      <c r="CC9" t="e">
        <f>#REF!</f>
        <v>#REF!</v>
      </c>
      <c r="CD9">
        <v>4381</v>
      </c>
      <c r="CE9" t="e">
        <f>#REF!</f>
        <v>#REF!</v>
      </c>
      <c r="CF9">
        <v>3139</v>
      </c>
      <c r="CG9" t="e">
        <f>#REF!</f>
        <v>#REF!</v>
      </c>
      <c r="CH9">
        <v>32</v>
      </c>
      <c r="CI9" t="e">
        <f>#REF!</f>
        <v>#REF!</v>
      </c>
      <c r="CJ9">
        <v>5</v>
      </c>
      <c r="CK9" t="e">
        <f>#REF!</f>
        <v>#REF!</v>
      </c>
      <c r="CL9">
        <v>13</v>
      </c>
      <c r="CO9" t="e">
        <f>#REF!</f>
        <v>#REF!</v>
      </c>
      <c r="CP9">
        <v>5</v>
      </c>
      <c r="CQ9" t="e">
        <f>#REF!</f>
        <v>#REF!</v>
      </c>
      <c r="CR9">
        <v>15</v>
      </c>
      <c r="CS9" t="e">
        <f>#REF!</f>
        <v>#REF!</v>
      </c>
      <c r="CT9">
        <v>5</v>
      </c>
      <c r="CU9" t="e">
        <f>#REF!</f>
        <v>#REF!</v>
      </c>
      <c r="CV9">
        <v>219</v>
      </c>
      <c r="CW9" t="e">
        <f>#REF!</f>
        <v>#REF!</v>
      </c>
      <c r="CX9">
        <v>224</v>
      </c>
      <c r="CY9" t="e">
        <f>#REF!</f>
        <v>#REF!</v>
      </c>
      <c r="CZ9">
        <v>76</v>
      </c>
      <c r="DA9" t="e">
        <f>#REF!</f>
        <v>#REF!</v>
      </c>
      <c r="DB9">
        <v>109</v>
      </c>
      <c r="DC9" t="e">
        <f>#REF!</f>
        <v>#REF!</v>
      </c>
      <c r="DD9">
        <v>59</v>
      </c>
      <c r="DK9" t="e">
        <f>#REF!</f>
        <v>#REF!</v>
      </c>
      <c r="DL9">
        <v>17836</v>
      </c>
      <c r="DM9" t="e">
        <f>#REF!</f>
        <v>#REF!</v>
      </c>
      <c r="DN9">
        <v>50</v>
      </c>
      <c r="DO9" t="e">
        <f>#REF!</f>
        <v>#REF!</v>
      </c>
      <c r="DP9">
        <v>59</v>
      </c>
      <c r="DQ9" t="e">
        <f>#REF!</f>
        <v>#REF!</v>
      </c>
      <c r="DR9">
        <v>5</v>
      </c>
      <c r="DU9" t="e">
        <f>#REF!</f>
        <v>#REF!</v>
      </c>
      <c r="DV9">
        <v>58</v>
      </c>
    </row>
    <row r="10" spans="1:132" x14ac:dyDescent="0.3">
      <c r="A10" t="e">
        <f>#REF!</f>
        <v>#REF!</v>
      </c>
      <c r="B10">
        <v>9</v>
      </c>
      <c r="C10" t="e">
        <f>#REF!</f>
        <v>#REF!</v>
      </c>
      <c r="D10">
        <v>557</v>
      </c>
      <c r="E10" t="e">
        <f>#REF!</f>
        <v>#REF!</v>
      </c>
      <c r="F10">
        <v>19291</v>
      </c>
      <c r="G10">
        <f>'NPA 5YR'!$28:$28</f>
        <v>100674.39413479999</v>
      </c>
      <c r="H10">
        <v>672</v>
      </c>
      <c r="I10">
        <f>'NPA 5YR'!$H:$H</f>
        <v>0</v>
      </c>
      <c r="J10">
        <v>5050</v>
      </c>
      <c r="K10" t="str">
        <f>'NPA 5YR'!$H$12</f>
        <v>FY2026</v>
      </c>
      <c r="L10">
        <v>2121</v>
      </c>
      <c r="S10">
        <f>'Pg. 7'!$13:$13</f>
        <v>0</v>
      </c>
      <c r="T10">
        <v>6</v>
      </c>
      <c r="U10">
        <f>'Pg. 7'!$H:$H</f>
        <v>18331</v>
      </c>
      <c r="V10">
        <v>12</v>
      </c>
      <c r="W10" s="104">
        <f>'Pg. 7'!$G$8</f>
        <v>0</v>
      </c>
      <c r="X10">
        <v>13153</v>
      </c>
      <c r="AC10" s="18" t="e">
        <f>#REF!</f>
        <v>#REF!</v>
      </c>
      <c r="AD10">
        <v>1238</v>
      </c>
      <c r="AI10" t="e">
        <f>'Pg. 8'!$H$12</f>
        <v>#REF!</v>
      </c>
      <c r="AJ10">
        <v>98</v>
      </c>
      <c r="AO10" t="e">
        <f>#REF!</f>
        <v>#REF!</v>
      </c>
      <c r="AP10">
        <v>25</v>
      </c>
      <c r="AQ10" t="e">
        <f>#REF!</f>
        <v>#REF!</v>
      </c>
      <c r="AR10">
        <v>12</v>
      </c>
      <c r="AS10" t="e">
        <f>#REF!</f>
        <v>#REF!</v>
      </c>
      <c r="AT10">
        <v>69</v>
      </c>
      <c r="AU10" t="e">
        <f>#REF!</f>
        <v>#REF!</v>
      </c>
      <c r="AV10">
        <v>70</v>
      </c>
      <c r="AY10" t="e">
        <f>#REF!</f>
        <v>#REF!</v>
      </c>
      <c r="AZ10">
        <v>138</v>
      </c>
      <c r="BA10" t="e">
        <f>#REF!</f>
        <v>#REF!</v>
      </c>
      <c r="BB10">
        <v>141</v>
      </c>
      <c r="BC10" t="e">
        <f>#REF!</f>
        <v>#REF!</v>
      </c>
      <c r="BD10">
        <v>12</v>
      </c>
      <c r="BG10" t="e">
        <f>#REF!</f>
        <v>#REF!</v>
      </c>
      <c r="BH10">
        <v>142</v>
      </c>
      <c r="BO10" t="e">
        <f>#REF!</f>
        <v>#REF!</v>
      </c>
      <c r="BP10">
        <v>173</v>
      </c>
      <c r="BQ10" t="e">
        <f>#REF!</f>
        <v>#REF!</v>
      </c>
      <c r="BR10">
        <v>156</v>
      </c>
      <c r="BS10" t="e">
        <f>#REF!</f>
        <v>#REF!</v>
      </c>
      <c r="BT10">
        <v>93</v>
      </c>
      <c r="CA10" t="e">
        <f>#REF!</f>
        <v>#REF!</v>
      </c>
      <c r="CB10">
        <v>3151</v>
      </c>
      <c r="CC10" t="e">
        <f>#REF!</f>
        <v>#REF!</v>
      </c>
      <c r="CD10">
        <v>4382</v>
      </c>
      <c r="CE10" t="e">
        <f>#REF!</f>
        <v>#REF!</v>
      </c>
      <c r="CF10">
        <v>3140</v>
      </c>
      <c r="CG10" t="e">
        <f>#REF!</f>
        <v>#REF!</v>
      </c>
      <c r="CH10">
        <v>33</v>
      </c>
      <c r="CK10" t="e">
        <f>#REF!</f>
        <v>#REF!</v>
      </c>
      <c r="CL10">
        <v>14</v>
      </c>
      <c r="CO10" t="e">
        <f>#REF!</f>
        <v>#REF!</v>
      </c>
      <c r="CP10">
        <v>6</v>
      </c>
      <c r="CQ10" t="e">
        <f>#REF!</f>
        <v>#REF!</v>
      </c>
      <c r="CR10">
        <v>16</v>
      </c>
      <c r="CS10" t="e">
        <f>#REF!</f>
        <v>#REF!</v>
      </c>
      <c r="CT10">
        <v>6</v>
      </c>
      <c r="CW10" t="e">
        <f>#REF!</f>
        <v>#REF!</v>
      </c>
      <c r="CX10">
        <v>225</v>
      </c>
      <c r="CY10" t="e">
        <f>#REF!</f>
        <v>#REF!</v>
      </c>
      <c r="CZ10">
        <v>77</v>
      </c>
      <c r="DA10" t="e">
        <f>#REF!</f>
        <v>#REF!</v>
      </c>
      <c r="DB10">
        <v>110</v>
      </c>
      <c r="DC10" t="e">
        <f>#REF!</f>
        <v>#REF!</v>
      </c>
      <c r="DD10">
        <v>60</v>
      </c>
      <c r="DK10" t="e">
        <f>#REF!</f>
        <v>#REF!</v>
      </c>
      <c r="DL10">
        <v>17837</v>
      </c>
      <c r="DM10" t="e">
        <f>#REF!</f>
        <v>#REF!</v>
      </c>
      <c r="DN10">
        <v>51</v>
      </c>
      <c r="DO10" t="e">
        <f>#REF!</f>
        <v>#REF!</v>
      </c>
      <c r="DP10">
        <v>60</v>
      </c>
      <c r="DQ10" t="e">
        <f>#REF!</f>
        <v>#REF!</v>
      </c>
      <c r="DR10">
        <v>6</v>
      </c>
      <c r="DU10" t="e">
        <f>#REF!</f>
        <v>#REF!</v>
      </c>
      <c r="DV10">
        <v>59</v>
      </c>
    </row>
    <row r="11" spans="1:132" x14ac:dyDescent="0.3">
      <c r="A11" t="e">
        <f>#REF!</f>
        <v>#REF!</v>
      </c>
      <c r="B11">
        <v>10</v>
      </c>
      <c r="C11" t="e">
        <f>#REF!</f>
        <v>#REF!</v>
      </c>
      <c r="D11">
        <v>1180</v>
      </c>
      <c r="E11" t="e">
        <f>#REF!</f>
        <v>#REF!</v>
      </c>
      <c r="F11">
        <v>19292</v>
      </c>
      <c r="G11">
        <f>'NPA 5YR'!$32:$32</f>
        <v>10616.809719999999</v>
      </c>
      <c r="H11">
        <v>690</v>
      </c>
      <c r="I11">
        <f>'NPA 5YR'!$I:$I</f>
        <v>0</v>
      </c>
      <c r="J11">
        <v>5098</v>
      </c>
      <c r="K11" t="str">
        <f>'NPA 5YR'!$I$12</f>
        <v>FY2027</v>
      </c>
      <c r="L11">
        <v>2122</v>
      </c>
      <c r="S11">
        <f>'Pg. 7'!$63:$63</f>
        <v>0</v>
      </c>
      <c r="T11">
        <v>9986</v>
      </c>
      <c r="U11">
        <f>'Pg. 7'!$I:$I</f>
        <v>0</v>
      </c>
      <c r="V11">
        <v>13</v>
      </c>
      <c r="W11" s="104">
        <f>'Pg. 7'!$H$8</f>
        <v>0</v>
      </c>
      <c r="X11">
        <v>13154</v>
      </c>
      <c r="AC11" s="18" t="e">
        <f>#REF!</f>
        <v>#REF!</v>
      </c>
      <c r="AD11">
        <v>1239</v>
      </c>
      <c r="AI11" t="e">
        <f>'Pg. 8'!$I$12</f>
        <v>#REF!</v>
      </c>
      <c r="AJ11">
        <v>114</v>
      </c>
      <c r="AO11" t="e">
        <f>#REF!</f>
        <v>#REF!</v>
      </c>
      <c r="AP11">
        <v>26</v>
      </c>
      <c r="AQ11" t="e">
        <f>#REF!</f>
        <v>#REF!</v>
      </c>
      <c r="AR11">
        <v>13</v>
      </c>
      <c r="AU11" t="e">
        <f>#REF!</f>
        <v>#REF!</v>
      </c>
      <c r="AV11">
        <v>71</v>
      </c>
      <c r="AY11" t="e">
        <f>#REF!</f>
        <v>#REF!</v>
      </c>
      <c r="AZ11">
        <v>139</v>
      </c>
      <c r="BC11" t="e">
        <f>#REF!</f>
        <v>#REF!</v>
      </c>
      <c r="BD11">
        <v>13</v>
      </c>
      <c r="BG11" t="e">
        <f>#REF!</f>
        <v>#REF!</v>
      </c>
      <c r="BH11">
        <v>143</v>
      </c>
      <c r="BQ11" t="e">
        <f>#REF!</f>
        <v>#REF!</v>
      </c>
      <c r="BR11">
        <v>157</v>
      </c>
      <c r="BS11" t="e">
        <f>#REF!</f>
        <v>#REF!</v>
      </c>
      <c r="BT11">
        <v>147</v>
      </c>
      <c r="CA11" t="e">
        <f>#REF!</f>
        <v>#REF!</v>
      </c>
      <c r="CB11">
        <v>3152</v>
      </c>
      <c r="CC11" t="e">
        <f>#REF!</f>
        <v>#REF!</v>
      </c>
      <c r="CD11">
        <v>4383</v>
      </c>
      <c r="CE11" t="e">
        <f>#REF!</f>
        <v>#REF!</v>
      </c>
      <c r="CF11">
        <v>3141</v>
      </c>
      <c r="CG11" t="e">
        <f>#REF!</f>
        <v>#REF!</v>
      </c>
      <c r="CH11">
        <v>34</v>
      </c>
      <c r="CK11" t="e">
        <f>#REF!</f>
        <v>#REF!</v>
      </c>
      <c r="CL11">
        <v>15</v>
      </c>
      <c r="CO11" t="e">
        <f>#REF!</f>
        <v>#REF!</v>
      </c>
      <c r="CP11">
        <v>7</v>
      </c>
      <c r="CQ11" t="e">
        <f>#REF!</f>
        <v>#REF!</v>
      </c>
      <c r="CR11">
        <v>17</v>
      </c>
      <c r="CS11" t="e">
        <f>#REF!</f>
        <v>#REF!</v>
      </c>
      <c r="CT11">
        <v>7</v>
      </c>
      <c r="CW11" t="e">
        <f>#REF!</f>
        <v>#REF!</v>
      </c>
      <c r="CX11">
        <v>226</v>
      </c>
      <c r="CY11" t="e">
        <f>#REF!</f>
        <v>#REF!</v>
      </c>
      <c r="CZ11">
        <v>78</v>
      </c>
      <c r="DA11" t="e">
        <f>#REF!</f>
        <v>#REF!</v>
      </c>
      <c r="DB11">
        <v>111</v>
      </c>
      <c r="DC11" t="e">
        <f>#REF!</f>
        <v>#REF!</v>
      </c>
      <c r="DD11">
        <v>72</v>
      </c>
      <c r="DK11" t="e">
        <f>#REF!</f>
        <v>#REF!</v>
      </c>
      <c r="DL11">
        <v>17838</v>
      </c>
      <c r="DM11" t="e">
        <f>#REF!</f>
        <v>#REF!</v>
      </c>
      <c r="DN11">
        <v>52</v>
      </c>
      <c r="DO11" t="e">
        <f>#REF!</f>
        <v>#REF!</v>
      </c>
      <c r="DP11">
        <v>70</v>
      </c>
      <c r="DQ11" t="e">
        <f>#REF!</f>
        <v>#REF!</v>
      </c>
      <c r="DR11">
        <v>7</v>
      </c>
      <c r="DU11" t="e">
        <f>#REF!</f>
        <v>#REF!</v>
      </c>
      <c r="DV11">
        <v>60</v>
      </c>
    </row>
    <row r="12" spans="1:132" x14ac:dyDescent="0.3">
      <c r="A12" t="e">
        <f>#REF!</f>
        <v>#REF!</v>
      </c>
      <c r="B12">
        <v>11</v>
      </c>
      <c r="C12" t="e">
        <f>#REF!</f>
        <v>#REF!</v>
      </c>
      <c r="D12">
        <v>5960</v>
      </c>
      <c r="E12" t="e">
        <f>#REF!</f>
        <v>#REF!</v>
      </c>
      <c r="F12">
        <v>22999</v>
      </c>
      <c r="G12">
        <f>'NPA 5YR'!$48:$48</f>
        <v>0</v>
      </c>
      <c r="H12">
        <v>764</v>
      </c>
      <c r="I12" t="str">
        <f>'NPA 5YR'!$J:$J</f>
        <v>FY2028</v>
      </c>
      <c r="J12">
        <v>5147</v>
      </c>
      <c r="K12" t="str">
        <f>'NPA 5YR'!$J$12</f>
        <v>FY2028</v>
      </c>
      <c r="L12">
        <v>2123</v>
      </c>
      <c r="U12">
        <f>'Pg. 7'!$L:$L</f>
        <v>80116.099999999977</v>
      </c>
      <c r="V12">
        <v>14</v>
      </c>
      <c r="W12" s="104">
        <f>'Pg. 7'!$I$8</f>
        <v>0</v>
      </c>
      <c r="X12">
        <v>13155</v>
      </c>
      <c r="AC12" s="18" t="e">
        <f>#REF!</f>
        <v>#REF!</v>
      </c>
      <c r="AD12">
        <v>1240</v>
      </c>
      <c r="AI12" t="e">
        <f>'Pg. 8'!$J$12</f>
        <v>#REF!</v>
      </c>
      <c r="AJ12">
        <v>130</v>
      </c>
      <c r="AO12" t="e">
        <f>#REF!</f>
        <v>#REF!</v>
      </c>
      <c r="AP12">
        <v>569</v>
      </c>
      <c r="AQ12" t="e">
        <f>#REF!</f>
        <v>#REF!</v>
      </c>
      <c r="AR12">
        <v>53</v>
      </c>
      <c r="AU12" t="e">
        <f>#REF!</f>
        <v>#REF!</v>
      </c>
      <c r="AV12">
        <v>72</v>
      </c>
      <c r="BC12" t="e">
        <f>#REF!</f>
        <v>#REF!</v>
      </c>
      <c r="BD12">
        <v>14</v>
      </c>
      <c r="BG12" t="e">
        <f>#REF!</f>
        <v>#REF!</v>
      </c>
      <c r="BH12">
        <v>144</v>
      </c>
      <c r="BQ12" t="e">
        <f>#REF!</f>
        <v>#REF!</v>
      </c>
      <c r="BR12">
        <v>162</v>
      </c>
      <c r="BS12" t="e">
        <f>#REF!</f>
        <v>#REF!</v>
      </c>
      <c r="BT12">
        <v>148</v>
      </c>
      <c r="CA12" t="e">
        <f>#REF!</f>
        <v>#REF!</v>
      </c>
      <c r="CB12">
        <v>3153</v>
      </c>
      <c r="CC12" t="e">
        <f>#REF!</f>
        <v>#REF!</v>
      </c>
      <c r="CD12">
        <v>4384</v>
      </c>
      <c r="CE12" t="e">
        <f>#REF!</f>
        <v>#REF!</v>
      </c>
      <c r="CF12">
        <v>3142</v>
      </c>
      <c r="CG12" t="e">
        <f>#REF!</f>
        <v>#REF!</v>
      </c>
      <c r="CH12">
        <v>35</v>
      </c>
      <c r="CK12" t="e">
        <f>#REF!</f>
        <v>#REF!</v>
      </c>
      <c r="CL12">
        <v>16</v>
      </c>
      <c r="CO12" t="e">
        <f>#REF!</f>
        <v>#REF!</v>
      </c>
      <c r="CP12">
        <v>6299</v>
      </c>
      <c r="CQ12" t="e">
        <f>#REF!</f>
        <v>#REF!</v>
      </c>
      <c r="CR12">
        <v>6301</v>
      </c>
      <c r="CS12" t="e">
        <f>#REF!</f>
        <v>#REF!</v>
      </c>
      <c r="CT12">
        <v>8</v>
      </c>
      <c r="CW12" t="e">
        <f>#REF!</f>
        <v>#REF!</v>
      </c>
      <c r="CX12">
        <v>227</v>
      </c>
      <c r="CY12" t="e">
        <f>#REF!</f>
        <v>#REF!</v>
      </c>
      <c r="CZ12">
        <v>79</v>
      </c>
      <c r="DA12" t="e">
        <f>#REF!</f>
        <v>#REF!</v>
      </c>
      <c r="DB12">
        <v>175</v>
      </c>
      <c r="DC12" t="e">
        <f>#REF!</f>
        <v>#REF!</v>
      </c>
      <c r="DD12">
        <v>84</v>
      </c>
      <c r="DK12" t="e">
        <f>#REF!</f>
        <v>#REF!</v>
      </c>
      <c r="DL12">
        <v>17839</v>
      </c>
      <c r="DM12" t="e">
        <f>#REF!</f>
        <v>#REF!</v>
      </c>
      <c r="DN12">
        <v>53</v>
      </c>
      <c r="DO12" t="e">
        <f>#REF!</f>
        <v>#REF!</v>
      </c>
      <c r="DP12">
        <v>77</v>
      </c>
      <c r="DQ12" t="e">
        <f>#REF!</f>
        <v>#REF!</v>
      </c>
      <c r="DR12">
        <v>8</v>
      </c>
      <c r="DU12" t="e">
        <f>#REF!</f>
        <v>#REF!</v>
      </c>
      <c r="DV12">
        <v>61</v>
      </c>
    </row>
    <row r="13" spans="1:132" x14ac:dyDescent="0.3">
      <c r="A13" t="e">
        <f>#REF!</f>
        <v>#REF!</v>
      </c>
      <c r="B13">
        <v>12</v>
      </c>
      <c r="C13" t="e">
        <f>#REF!</f>
        <v>#REF!</v>
      </c>
      <c r="D13">
        <v>13838</v>
      </c>
      <c r="E13" t="e">
        <f>#REF!</f>
        <v>#REF!</v>
      </c>
      <c r="F13">
        <v>23061</v>
      </c>
      <c r="G13">
        <f>'NPA 5YR'!$57:$57</f>
        <v>2237051.3591680145</v>
      </c>
      <c r="H13">
        <v>852</v>
      </c>
      <c r="K13" t="str">
        <f>'NPA 5YR'!$D$5</f>
        <v>Northside Preparatory Academy</v>
      </c>
      <c r="L13">
        <v>4508</v>
      </c>
      <c r="U13">
        <f>'Pg. 7'!$J:$J</f>
        <v>0</v>
      </c>
      <c r="V13">
        <v>76</v>
      </c>
      <c r="W13" s="104">
        <f>'Pg. 7'!$J$8</f>
        <v>0</v>
      </c>
      <c r="X13">
        <v>13156</v>
      </c>
      <c r="AC13" s="18" t="e">
        <f>#REF!</f>
        <v>#REF!</v>
      </c>
      <c r="AD13">
        <v>1241</v>
      </c>
      <c r="AI13" t="e">
        <f>'Pg. 8'!$K$12</f>
        <v>#REF!</v>
      </c>
      <c r="AJ13">
        <v>146</v>
      </c>
      <c r="AO13" t="e">
        <f>#REF!</f>
        <v>#REF!</v>
      </c>
      <c r="AP13">
        <v>570</v>
      </c>
      <c r="AQ13" t="e">
        <f>#REF!</f>
        <v>#REF!</v>
      </c>
      <c r="AR13">
        <v>54</v>
      </c>
      <c r="AU13" t="e">
        <f>#REF!</f>
        <v>#REF!</v>
      </c>
      <c r="AV13">
        <v>73</v>
      </c>
      <c r="BC13" t="e">
        <f>#REF!</f>
        <v>#REF!</v>
      </c>
      <c r="BD13">
        <v>15</v>
      </c>
      <c r="BG13" t="e">
        <f>#REF!</f>
        <v>#REF!</v>
      </c>
      <c r="BH13">
        <v>145</v>
      </c>
      <c r="BQ13" t="e">
        <f>#REF!</f>
        <v>#REF!</v>
      </c>
      <c r="BR13">
        <v>165</v>
      </c>
      <c r="BS13" t="e">
        <f>#REF!</f>
        <v>#REF!</v>
      </c>
      <c r="BT13">
        <v>149</v>
      </c>
      <c r="CA13" t="e">
        <f>#REF!</f>
        <v>#REF!</v>
      </c>
      <c r="CB13">
        <v>3154</v>
      </c>
      <c r="CC13" t="e">
        <f>#REF!</f>
        <v>#REF!</v>
      </c>
      <c r="CD13">
        <v>4385</v>
      </c>
      <c r="CE13" t="e">
        <f>#REF!</f>
        <v>#REF!</v>
      </c>
      <c r="CF13">
        <v>3144</v>
      </c>
      <c r="CG13" t="e">
        <f>#REF!</f>
        <v>#REF!</v>
      </c>
      <c r="CH13">
        <v>36</v>
      </c>
      <c r="CK13" t="e">
        <f>#REF!</f>
        <v>#REF!</v>
      </c>
      <c r="CL13">
        <v>17</v>
      </c>
      <c r="CO13" t="e">
        <f>#REF!</f>
        <v>#REF!</v>
      </c>
      <c r="CP13">
        <v>6300</v>
      </c>
      <c r="CQ13" t="e">
        <f>#REF!</f>
        <v>#REF!</v>
      </c>
      <c r="CR13">
        <v>6302</v>
      </c>
      <c r="CS13" t="e">
        <f>#REF!</f>
        <v>#REF!</v>
      </c>
      <c r="CT13">
        <v>9</v>
      </c>
      <c r="CW13" t="e">
        <f>#REF!</f>
        <v>#REF!</v>
      </c>
      <c r="CX13">
        <v>228</v>
      </c>
      <c r="CY13" t="e">
        <f>#REF!</f>
        <v>#REF!</v>
      </c>
      <c r="CZ13">
        <v>80</v>
      </c>
      <c r="DC13" t="e">
        <f>#REF!</f>
        <v>#REF!</v>
      </c>
      <c r="DD13">
        <v>85</v>
      </c>
      <c r="DK13" t="e">
        <f>#REF!</f>
        <v>#REF!</v>
      </c>
      <c r="DL13">
        <v>17840</v>
      </c>
      <c r="DO13" t="e">
        <f>#REF!</f>
        <v>#REF!</v>
      </c>
      <c r="DP13">
        <v>78</v>
      </c>
      <c r="DQ13" t="e">
        <f>#REF!</f>
        <v>#REF!</v>
      </c>
      <c r="DR13">
        <v>9</v>
      </c>
      <c r="DU13" t="e">
        <f>#REF!</f>
        <v>#REF!</v>
      </c>
      <c r="DV13">
        <v>62</v>
      </c>
    </row>
    <row r="14" spans="1:132" x14ac:dyDescent="0.3">
      <c r="A14" t="e">
        <f>#REF!</f>
        <v>#REF!</v>
      </c>
      <c r="B14">
        <v>13</v>
      </c>
      <c r="C14" t="e">
        <f>#REF!</f>
        <v>#REF!</v>
      </c>
      <c r="D14">
        <v>18754</v>
      </c>
      <c r="E14" t="e">
        <f>#REF!</f>
        <v>#REF!</v>
      </c>
      <c r="F14">
        <v>24674</v>
      </c>
      <c r="G14">
        <f>'NPA 5YR'!$40:$40</f>
        <v>639739.64850000013</v>
      </c>
      <c r="H14">
        <v>2765</v>
      </c>
      <c r="K14" t="str">
        <f>'NPA 5YR'!$J$3</f>
        <v>Hamilton</v>
      </c>
      <c r="L14">
        <v>9040</v>
      </c>
      <c r="U14">
        <f>'Pg. 7'!$K:$K</f>
        <v>0</v>
      </c>
      <c r="V14">
        <v>77</v>
      </c>
      <c r="W14" s="104">
        <f>'Pg. 7'!$K$8</f>
        <v>0</v>
      </c>
      <c r="X14">
        <v>13157</v>
      </c>
      <c r="AC14" s="18" t="e">
        <f>#REF!</f>
        <v>#REF!</v>
      </c>
      <c r="AD14">
        <v>1242</v>
      </c>
      <c r="AI14" t="e">
        <f>'Pg. 8'!$L$12</f>
        <v>#REF!</v>
      </c>
      <c r="AJ14">
        <v>162</v>
      </c>
      <c r="AO14" t="e">
        <f>#REF!</f>
        <v>#REF!</v>
      </c>
      <c r="AP14">
        <v>571</v>
      </c>
      <c r="AQ14" t="e">
        <f>#REF!</f>
        <v>#REF!</v>
      </c>
      <c r="AR14">
        <v>59</v>
      </c>
      <c r="AU14" t="e">
        <f>#REF!</f>
        <v>#REF!</v>
      </c>
      <c r="AV14">
        <v>74</v>
      </c>
      <c r="BC14" t="e">
        <f>#REF!</f>
        <v>#REF!</v>
      </c>
      <c r="BD14">
        <v>16</v>
      </c>
      <c r="BG14" t="e">
        <f>#REF!</f>
        <v>#REF!</v>
      </c>
      <c r="BH14">
        <v>290</v>
      </c>
      <c r="BS14" t="e">
        <f>#REF!</f>
        <v>#REF!</v>
      </c>
      <c r="BT14">
        <v>150</v>
      </c>
      <c r="CA14" t="e">
        <f>#REF!</f>
        <v>#REF!</v>
      </c>
      <c r="CB14">
        <v>3155</v>
      </c>
      <c r="CE14" t="e">
        <f>#REF!</f>
        <v>#REF!</v>
      </c>
      <c r="CF14">
        <v>4234</v>
      </c>
      <c r="CG14" t="e">
        <f>#REF!</f>
        <v>#REF!</v>
      </c>
      <c r="CH14">
        <v>37</v>
      </c>
      <c r="CK14" t="e">
        <f>#REF!</f>
        <v>#REF!</v>
      </c>
      <c r="CL14">
        <v>72</v>
      </c>
      <c r="CS14" t="e">
        <f>#REF!</f>
        <v>#REF!</v>
      </c>
      <c r="CT14">
        <v>10</v>
      </c>
      <c r="CW14" t="e">
        <f>#REF!</f>
        <v>#REF!</v>
      </c>
      <c r="CX14">
        <v>229</v>
      </c>
      <c r="CY14" t="e">
        <f>#REF!</f>
        <v>#REF!</v>
      </c>
      <c r="CZ14">
        <v>81</v>
      </c>
      <c r="DC14" t="e">
        <f>#REF!</f>
        <v>#REF!</v>
      </c>
      <c r="DD14">
        <v>86</v>
      </c>
      <c r="DK14" t="e">
        <f>#REF!</f>
        <v>#REF!</v>
      </c>
      <c r="DL14">
        <v>17846</v>
      </c>
      <c r="DO14" t="e">
        <f>#REF!</f>
        <v>#REF!</v>
      </c>
      <c r="DP14">
        <v>79</v>
      </c>
      <c r="DQ14" t="e">
        <f>#REF!</f>
        <v>#REF!</v>
      </c>
      <c r="DR14">
        <v>10</v>
      </c>
      <c r="DU14" t="e">
        <f>#REF!</f>
        <v>#REF!</v>
      </c>
      <c r="DV14">
        <v>63</v>
      </c>
    </row>
    <row r="15" spans="1:132" x14ac:dyDescent="0.3">
      <c r="A15" t="e">
        <f>#REF!</f>
        <v>#REF!</v>
      </c>
      <c r="B15">
        <v>14</v>
      </c>
      <c r="C15" t="e">
        <f>#REF!</f>
        <v>#REF!</v>
      </c>
      <c r="D15">
        <v>19091</v>
      </c>
      <c r="E15" t="e">
        <f>#REF!</f>
        <v>#REF!</v>
      </c>
      <c r="F15">
        <v>24675</v>
      </c>
      <c r="G15">
        <f>'NPA 5YR'!$81:$81</f>
        <v>309067.49999999994</v>
      </c>
      <c r="H15">
        <v>4757</v>
      </c>
      <c r="K15" t="e">
        <f>'NPA 5YR'!#REF!</f>
        <v>#REF!</v>
      </c>
      <c r="L15">
        <v>10385</v>
      </c>
      <c r="U15">
        <f>'Pg. 7'!$M:$M</f>
        <v>0</v>
      </c>
      <c r="V15">
        <v>13493</v>
      </c>
      <c r="W15" s="104">
        <f>'Pg. 7'!$L$8</f>
        <v>0</v>
      </c>
      <c r="X15">
        <v>13158</v>
      </c>
      <c r="AC15" s="18" t="e">
        <f>#REF!</f>
        <v>#REF!</v>
      </c>
      <c r="AD15">
        <v>1243</v>
      </c>
      <c r="AI15" t="e">
        <f>'Pg. 8'!$M$12</f>
        <v>#REF!</v>
      </c>
      <c r="AJ15">
        <v>178</v>
      </c>
      <c r="AO15" t="e">
        <f>#REF!</f>
        <v>#REF!</v>
      </c>
      <c r="AP15">
        <v>572</v>
      </c>
      <c r="AU15" t="e">
        <f>#REF!</f>
        <v>#REF!</v>
      </c>
      <c r="AV15">
        <v>75</v>
      </c>
      <c r="BC15" t="e">
        <f>#REF!</f>
        <v>#REF!</v>
      </c>
      <c r="BD15">
        <v>17</v>
      </c>
      <c r="BG15" t="e">
        <f>#REF!</f>
        <v>#REF!</v>
      </c>
      <c r="BH15">
        <v>295</v>
      </c>
      <c r="BS15" t="e">
        <f>#REF!</f>
        <v>#REF!</v>
      </c>
      <c r="BT15">
        <v>151</v>
      </c>
      <c r="CA15" t="e">
        <f>#REF!</f>
        <v>#REF!</v>
      </c>
      <c r="CB15">
        <v>3156</v>
      </c>
      <c r="CE15" t="e">
        <f>#REF!</f>
        <v>#REF!</v>
      </c>
      <c r="CF15">
        <v>4235</v>
      </c>
      <c r="CG15" t="e">
        <f>#REF!</f>
        <v>#REF!</v>
      </c>
      <c r="CH15">
        <v>38</v>
      </c>
      <c r="CK15" t="e">
        <f>#REF!</f>
        <v>#REF!</v>
      </c>
      <c r="CL15">
        <v>73</v>
      </c>
      <c r="CS15" t="e">
        <f>#REF!</f>
        <v>#REF!</v>
      </c>
      <c r="CT15">
        <v>11</v>
      </c>
      <c r="CW15" t="e">
        <f>#REF!</f>
        <v>#REF!</v>
      </c>
      <c r="CX15">
        <v>230</v>
      </c>
      <c r="CY15" t="e">
        <f>#REF!</f>
        <v>#REF!</v>
      </c>
      <c r="CZ15">
        <v>82</v>
      </c>
      <c r="DC15" t="e">
        <f>#REF!</f>
        <v>#REF!</v>
      </c>
      <c r="DD15">
        <v>87</v>
      </c>
      <c r="DK15" t="e">
        <f>#REF!</f>
        <v>#REF!</v>
      </c>
      <c r="DL15">
        <v>17847</v>
      </c>
      <c r="DO15" t="e">
        <f>#REF!</f>
        <v>#REF!</v>
      </c>
      <c r="DP15">
        <v>80</v>
      </c>
      <c r="DQ15" t="e">
        <f>#REF!</f>
        <v>#REF!</v>
      </c>
      <c r="DR15">
        <v>11</v>
      </c>
      <c r="DU15" t="e">
        <f>#REF!</f>
        <v>#REF!</v>
      </c>
      <c r="DV15">
        <v>64</v>
      </c>
    </row>
    <row r="16" spans="1:132" x14ac:dyDescent="0.3">
      <c r="A16" t="e">
        <f>#REF!</f>
        <v>#REF!</v>
      </c>
      <c r="B16">
        <v>15</v>
      </c>
      <c r="C16" t="e">
        <f>#REF!</f>
        <v>#REF!</v>
      </c>
      <c r="D16">
        <v>19092</v>
      </c>
      <c r="E16" t="e">
        <f>#REF!</f>
        <v>#REF!</v>
      </c>
      <c r="F16">
        <v>24676</v>
      </c>
      <c r="G16">
        <f>'NPA 5YR'!$83:$83</f>
        <v>177622.244828</v>
      </c>
      <c r="H16">
        <v>4758</v>
      </c>
      <c r="K16" t="e">
        <f>'NPA 5YR'!#REF!</f>
        <v>#REF!</v>
      </c>
      <c r="L16">
        <v>10394</v>
      </c>
      <c r="U16">
        <f>'Pg. 7'!$O:$O</f>
        <v>0</v>
      </c>
      <c r="V16">
        <v>14385</v>
      </c>
      <c r="W16" s="104">
        <f>'Pg. 7'!$C$9</f>
        <v>467599.25680000009</v>
      </c>
      <c r="X16">
        <v>13159</v>
      </c>
      <c r="AC16" s="18" t="e">
        <f>#REF!</f>
        <v>#REF!</v>
      </c>
      <c r="AD16">
        <v>1244</v>
      </c>
      <c r="AI16" t="e">
        <f>'Pg. 8'!$N$12</f>
        <v>#REF!</v>
      </c>
      <c r="AJ16">
        <v>194</v>
      </c>
      <c r="AO16" t="e">
        <f>#REF!</f>
        <v>#REF!</v>
      </c>
      <c r="AP16">
        <v>573</v>
      </c>
      <c r="AU16" t="e">
        <f>#REF!</f>
        <v>#REF!</v>
      </c>
      <c r="AV16">
        <v>76</v>
      </c>
      <c r="BC16" t="e">
        <f>#REF!</f>
        <v>#REF!</v>
      </c>
      <c r="BD16">
        <v>18</v>
      </c>
      <c r="BG16" t="e">
        <f>#REF!</f>
        <v>#REF!</v>
      </c>
      <c r="BH16">
        <v>296</v>
      </c>
      <c r="BS16" t="e">
        <f>#REF!</f>
        <v>#REF!</v>
      </c>
      <c r="BT16">
        <v>152</v>
      </c>
      <c r="CA16" t="e">
        <f>#REF!</f>
        <v>#REF!</v>
      </c>
      <c r="CB16">
        <v>3157</v>
      </c>
      <c r="CE16" t="e">
        <f>#REF!</f>
        <v>#REF!</v>
      </c>
      <c r="CF16">
        <v>4236</v>
      </c>
      <c r="CG16" t="e">
        <f>#REF!</f>
        <v>#REF!</v>
      </c>
      <c r="CH16">
        <v>39</v>
      </c>
      <c r="CK16" t="e">
        <f>#REF!</f>
        <v>#REF!</v>
      </c>
      <c r="CL16">
        <v>74</v>
      </c>
      <c r="CS16" t="e">
        <f>#REF!</f>
        <v>#REF!</v>
      </c>
      <c r="CT16">
        <v>12</v>
      </c>
      <c r="CW16" t="e">
        <f>#REF!</f>
        <v>#REF!</v>
      </c>
      <c r="CX16">
        <v>231</v>
      </c>
      <c r="CY16" t="e">
        <f>#REF!</f>
        <v>#REF!</v>
      </c>
      <c r="CZ16">
        <v>83</v>
      </c>
      <c r="DC16" t="e">
        <f>#REF!</f>
        <v>#REF!</v>
      </c>
      <c r="DD16">
        <v>88</v>
      </c>
      <c r="DK16" t="e">
        <f>#REF!</f>
        <v>#REF!</v>
      </c>
      <c r="DL16">
        <v>17848</v>
      </c>
      <c r="DO16" t="e">
        <f>#REF!</f>
        <v>#REF!</v>
      </c>
      <c r="DP16">
        <v>81</v>
      </c>
      <c r="DQ16" t="e">
        <f>#REF!</f>
        <v>#REF!</v>
      </c>
      <c r="DR16">
        <v>12</v>
      </c>
      <c r="DU16" t="e">
        <f>#REF!</f>
        <v>#REF!</v>
      </c>
      <c r="DV16">
        <v>65</v>
      </c>
    </row>
    <row r="17" spans="1:126" x14ac:dyDescent="0.3">
      <c r="A17" t="e">
        <f>#REF!</f>
        <v>#REF!</v>
      </c>
      <c r="B17">
        <v>16</v>
      </c>
      <c r="E17" t="e">
        <f>#REF!</f>
        <v>#REF!</v>
      </c>
      <c r="F17">
        <v>24677</v>
      </c>
      <c r="G17">
        <f>'NPA 5YR'!$84:$84</f>
        <v>16217.807580000001</v>
      </c>
      <c r="H17">
        <v>4759</v>
      </c>
      <c r="K17" t="e">
        <f>'NPA 5YR'!#REF!</f>
        <v>#REF!</v>
      </c>
      <c r="L17">
        <v>10395</v>
      </c>
      <c r="W17" s="104">
        <f>'Pg. 7'!$D$9</f>
        <v>0</v>
      </c>
      <c r="X17">
        <v>13160</v>
      </c>
      <c r="AC17" s="18" t="e">
        <f>#REF!</f>
        <v>#REF!</v>
      </c>
      <c r="AD17">
        <v>1245</v>
      </c>
      <c r="AI17" t="e">
        <f>'Pg. 8'!$O$12</f>
        <v>#REF!</v>
      </c>
      <c r="AJ17">
        <v>210</v>
      </c>
      <c r="AO17" t="e">
        <f>#REF!</f>
        <v>#REF!</v>
      </c>
      <c r="AP17">
        <v>574</v>
      </c>
      <c r="BC17" t="e">
        <f>#REF!</f>
        <v>#REF!</v>
      </c>
      <c r="BD17">
        <v>19</v>
      </c>
      <c r="BG17" t="e">
        <f>#REF!</f>
        <v>#REF!</v>
      </c>
      <c r="BH17">
        <v>297</v>
      </c>
      <c r="BS17" t="e">
        <f>#REF!</f>
        <v>#REF!</v>
      </c>
      <c r="BT17">
        <v>153</v>
      </c>
      <c r="CA17" t="e">
        <f>#REF!</f>
        <v>#REF!</v>
      </c>
      <c r="CB17">
        <v>3158</v>
      </c>
      <c r="CE17" t="e">
        <f>#REF!</f>
        <v>#REF!</v>
      </c>
      <c r="CF17">
        <v>4237</v>
      </c>
      <c r="CG17" t="e">
        <f>#REF!</f>
        <v>#REF!</v>
      </c>
      <c r="CH17">
        <v>40</v>
      </c>
      <c r="CK17" t="e">
        <f>#REF!</f>
        <v>#REF!</v>
      </c>
      <c r="CL17">
        <v>75</v>
      </c>
      <c r="CS17" t="e">
        <f>#REF!</f>
        <v>#REF!</v>
      </c>
      <c r="CT17">
        <v>13</v>
      </c>
      <c r="CW17" t="e">
        <f>#REF!</f>
        <v>#REF!</v>
      </c>
      <c r="CX17">
        <v>232</v>
      </c>
      <c r="CY17" t="e">
        <f>#REF!</f>
        <v>#REF!</v>
      </c>
      <c r="CZ17">
        <v>95</v>
      </c>
      <c r="DC17" t="e">
        <f>#REF!</f>
        <v>#REF!</v>
      </c>
      <c r="DD17">
        <v>89</v>
      </c>
      <c r="DK17" t="e">
        <f>#REF!</f>
        <v>#REF!</v>
      </c>
      <c r="DL17">
        <v>17849</v>
      </c>
      <c r="DO17" t="e">
        <f>#REF!</f>
        <v>#REF!</v>
      </c>
      <c r="DP17">
        <v>82</v>
      </c>
      <c r="DQ17" t="e">
        <f>#REF!</f>
        <v>#REF!</v>
      </c>
      <c r="DR17">
        <v>13</v>
      </c>
      <c r="DU17" t="e">
        <f>#REF!</f>
        <v>#REF!</v>
      </c>
      <c r="DV17">
        <v>66</v>
      </c>
    </row>
    <row r="18" spans="1:126" x14ac:dyDescent="0.3">
      <c r="A18" t="e">
        <f>#REF!</f>
        <v>#REF!</v>
      </c>
      <c r="B18">
        <v>17</v>
      </c>
      <c r="E18" t="e">
        <f>#REF!</f>
        <v>#REF!</v>
      </c>
      <c r="F18">
        <v>24678</v>
      </c>
      <c r="G18">
        <f>'NPA 5YR'!$85:$85</f>
        <v>545633.39659609599</v>
      </c>
      <c r="H18">
        <v>4760</v>
      </c>
      <c r="K18" t="e">
        <f>'NPA 5YR'!#REF!</f>
        <v>#REF!</v>
      </c>
      <c r="L18">
        <v>10396</v>
      </c>
      <c r="W18" s="104">
        <f>'Pg. 7'!$E$9</f>
        <v>63358.22520000003</v>
      </c>
      <c r="X18">
        <v>13161</v>
      </c>
      <c r="AC18" s="18" t="e">
        <f>#REF!</f>
        <v>#REF!</v>
      </c>
      <c r="AD18">
        <v>1246</v>
      </c>
      <c r="AI18">
        <f>'Pg. 8'!$A$17</f>
        <v>0</v>
      </c>
      <c r="AJ18">
        <v>2446</v>
      </c>
      <c r="AO18" t="e">
        <f>#REF!</f>
        <v>#REF!</v>
      </c>
      <c r="AP18">
        <v>575</v>
      </c>
      <c r="BC18" t="e">
        <f>#REF!</f>
        <v>#REF!</v>
      </c>
      <c r="BD18">
        <v>20</v>
      </c>
      <c r="BG18" t="e">
        <f>#REF!</f>
        <v>#REF!</v>
      </c>
      <c r="BH18">
        <v>298</v>
      </c>
      <c r="BS18" t="e">
        <f>#REF!</f>
        <v>#REF!</v>
      </c>
      <c r="BT18">
        <v>154</v>
      </c>
      <c r="CA18" t="e">
        <f>#REF!</f>
        <v>#REF!</v>
      </c>
      <c r="CB18">
        <v>3159</v>
      </c>
      <c r="CE18" t="e">
        <f>#REF!</f>
        <v>#REF!</v>
      </c>
      <c r="CF18">
        <v>4238</v>
      </c>
      <c r="CG18" t="e">
        <f>#REF!</f>
        <v>#REF!</v>
      </c>
      <c r="CH18">
        <v>41</v>
      </c>
      <c r="CK18" t="e">
        <f>#REF!</f>
        <v>#REF!</v>
      </c>
      <c r="CL18">
        <v>76</v>
      </c>
      <c r="CS18" t="e">
        <f>#REF!</f>
        <v>#REF!</v>
      </c>
      <c r="CT18">
        <v>14</v>
      </c>
      <c r="CW18" t="e">
        <f>#REF!</f>
        <v>#REF!</v>
      </c>
      <c r="CX18">
        <v>233</v>
      </c>
      <c r="CY18" t="e">
        <f>#REF!</f>
        <v>#REF!</v>
      </c>
      <c r="CZ18">
        <v>97</v>
      </c>
      <c r="DC18" t="e">
        <f>#REF!</f>
        <v>#REF!</v>
      </c>
      <c r="DD18">
        <v>90</v>
      </c>
      <c r="DK18" t="e">
        <f>#REF!</f>
        <v>#REF!</v>
      </c>
      <c r="DL18">
        <v>17850</v>
      </c>
      <c r="DO18" t="e">
        <f>#REF!</f>
        <v>#REF!</v>
      </c>
      <c r="DP18">
        <v>83</v>
      </c>
      <c r="DQ18" t="e">
        <f>#REF!</f>
        <v>#REF!</v>
      </c>
      <c r="DR18">
        <v>14</v>
      </c>
      <c r="DU18" t="e">
        <f>#REF!</f>
        <v>#REF!</v>
      </c>
      <c r="DV18">
        <v>67</v>
      </c>
    </row>
    <row r="19" spans="1:126" x14ac:dyDescent="0.3">
      <c r="A19" t="e">
        <f>#REF!</f>
        <v>#REF!</v>
      </c>
      <c r="B19">
        <v>18</v>
      </c>
      <c r="E19" t="e">
        <f>#REF!</f>
        <v>#REF!</v>
      </c>
      <c r="F19">
        <v>24679</v>
      </c>
      <c r="G19">
        <f>'NPA 5YR'!$86:$86</f>
        <v>84290.000318134553</v>
      </c>
      <c r="H19">
        <v>4761</v>
      </c>
      <c r="K19" t="e">
        <f>'NPA 5YR'!#REF!</f>
        <v>#REF!</v>
      </c>
      <c r="L19">
        <v>10397</v>
      </c>
      <c r="W19" s="104">
        <f>'Pg. 7'!$F$9</f>
        <v>0</v>
      </c>
      <c r="X19">
        <v>13162</v>
      </c>
      <c r="AC19" t="e">
        <f>#REF!</f>
        <v>#REF!</v>
      </c>
      <c r="AD19">
        <v>1249</v>
      </c>
      <c r="AI19">
        <f>'Pg. 8'!$A$22</f>
        <v>0</v>
      </c>
      <c r="AJ19">
        <v>2645</v>
      </c>
      <c r="AO19" t="e">
        <f>#REF!</f>
        <v>#REF!</v>
      </c>
      <c r="AP19">
        <v>1364</v>
      </c>
      <c r="BC19" t="e">
        <f>#REF!</f>
        <v>#REF!</v>
      </c>
      <c r="BD19">
        <v>21</v>
      </c>
      <c r="BG19" t="e">
        <f>#REF!</f>
        <v>#REF!</v>
      </c>
      <c r="BH19">
        <v>299</v>
      </c>
      <c r="BS19" t="e">
        <f>#REF!</f>
        <v>#REF!</v>
      </c>
      <c r="BT19">
        <v>158</v>
      </c>
      <c r="CA19" t="e">
        <f>#REF!</f>
        <v>#REF!</v>
      </c>
      <c r="CB19">
        <v>3160</v>
      </c>
      <c r="CE19" t="e">
        <f>#REF!</f>
        <v>#REF!</v>
      </c>
      <c r="CF19">
        <v>4239</v>
      </c>
      <c r="CG19" t="e">
        <f>#REF!</f>
        <v>#REF!</v>
      </c>
      <c r="CH19">
        <v>42</v>
      </c>
      <c r="CK19" t="e">
        <f>#REF!</f>
        <v>#REF!</v>
      </c>
      <c r="CL19">
        <v>77</v>
      </c>
      <c r="CS19" t="e">
        <f>#REF!</f>
        <v>#REF!</v>
      </c>
      <c r="CT19">
        <v>15</v>
      </c>
      <c r="CW19" t="e">
        <f>#REF!</f>
        <v>#REF!</v>
      </c>
      <c r="CX19">
        <v>234</v>
      </c>
      <c r="CY19" t="e">
        <f>#REF!</f>
        <v>#REF!</v>
      </c>
      <c r="CZ19">
        <v>98</v>
      </c>
      <c r="DC19" t="e">
        <f>#REF!</f>
        <v>#REF!</v>
      </c>
      <c r="DD19">
        <v>91</v>
      </c>
      <c r="DK19" t="e">
        <f>#REF!</f>
        <v>#REF!</v>
      </c>
      <c r="DL19">
        <v>17851</v>
      </c>
      <c r="DO19" t="e">
        <f>#REF!</f>
        <v>#REF!</v>
      </c>
      <c r="DP19">
        <v>109</v>
      </c>
      <c r="DQ19" t="e">
        <f>#REF!</f>
        <v>#REF!</v>
      </c>
      <c r="DR19">
        <v>15</v>
      </c>
      <c r="DU19" t="e">
        <f>#REF!</f>
        <v>#REF!</v>
      </c>
      <c r="DV19">
        <v>68</v>
      </c>
    </row>
    <row r="20" spans="1:126" x14ac:dyDescent="0.3">
      <c r="A20" t="e">
        <f>#REF!</f>
        <v>#REF!</v>
      </c>
      <c r="B20">
        <v>19</v>
      </c>
      <c r="E20" t="e">
        <f>#REF!</f>
        <v>#REF!</v>
      </c>
      <c r="F20">
        <v>24680</v>
      </c>
      <c r="G20">
        <f>'NPA 5YR'!$87:$87</f>
        <v>40215.763207800002</v>
      </c>
      <c r="H20">
        <v>4762</v>
      </c>
      <c r="K20" t="e">
        <f>'NPA 5YR'!#REF!</f>
        <v>#REF!</v>
      </c>
      <c r="L20">
        <v>10398</v>
      </c>
      <c r="W20" s="104">
        <f>'Pg. 7'!$G$9</f>
        <v>0</v>
      </c>
      <c r="X20">
        <v>13163</v>
      </c>
      <c r="AI20" s="18" t="e">
        <f>'Pg. 8'!$C$7</f>
        <v>#REF!</v>
      </c>
      <c r="AJ20">
        <v>2779</v>
      </c>
      <c r="AO20" t="e">
        <f>#REF!</f>
        <v>#REF!</v>
      </c>
      <c r="AP20">
        <v>1367</v>
      </c>
      <c r="BC20" t="e">
        <f>#REF!</f>
        <v>#REF!</v>
      </c>
      <c r="BD20">
        <v>22</v>
      </c>
      <c r="BG20" t="e">
        <f>#REF!</f>
        <v>#REF!</v>
      </c>
      <c r="BH20">
        <v>300</v>
      </c>
      <c r="BS20" t="e">
        <f>#REF!</f>
        <v>#REF!</v>
      </c>
      <c r="BT20">
        <v>159</v>
      </c>
      <c r="CA20" t="e">
        <f>#REF!</f>
        <v>#REF!</v>
      </c>
      <c r="CB20">
        <v>3161</v>
      </c>
      <c r="CE20" t="e">
        <f>#REF!</f>
        <v>#REF!</v>
      </c>
      <c r="CF20">
        <v>4240</v>
      </c>
      <c r="CG20" t="e">
        <f>#REF!</f>
        <v>#REF!</v>
      </c>
      <c r="CH20">
        <v>43</v>
      </c>
      <c r="CK20" t="e">
        <f>#REF!</f>
        <v>#REF!</v>
      </c>
      <c r="CL20">
        <v>78</v>
      </c>
      <c r="CS20" t="e">
        <f>#REF!</f>
        <v>#REF!</v>
      </c>
      <c r="CT20">
        <v>16</v>
      </c>
      <c r="CW20" t="e">
        <f>#REF!</f>
        <v>#REF!</v>
      </c>
      <c r="CX20">
        <v>235</v>
      </c>
      <c r="CY20" t="e">
        <f>#REF!</f>
        <v>#REF!</v>
      </c>
      <c r="CZ20">
        <v>99</v>
      </c>
      <c r="DC20" t="e">
        <f>#REF!</f>
        <v>#REF!</v>
      </c>
      <c r="DD20">
        <v>92</v>
      </c>
      <c r="DK20" t="e">
        <f>#REF!</f>
        <v>#REF!</v>
      </c>
      <c r="DL20">
        <v>17852</v>
      </c>
      <c r="DO20" t="e">
        <f>#REF!</f>
        <v>#REF!</v>
      </c>
      <c r="DP20">
        <v>110</v>
      </c>
      <c r="DQ20" t="e">
        <f>#REF!</f>
        <v>#REF!</v>
      </c>
      <c r="DR20">
        <v>16</v>
      </c>
      <c r="DU20" t="e">
        <f>#REF!</f>
        <v>#REF!</v>
      </c>
      <c r="DV20">
        <v>69</v>
      </c>
    </row>
    <row r="21" spans="1:126" x14ac:dyDescent="0.3">
      <c r="A21" t="e">
        <f>#REF!</f>
        <v>#REF!</v>
      </c>
      <c r="B21">
        <v>21</v>
      </c>
      <c r="E21" t="e">
        <f>#REF!</f>
        <v>#REF!</v>
      </c>
      <c r="F21">
        <v>24681</v>
      </c>
      <c r="G21">
        <f>'NPA 5YR'!$88:$88</f>
        <v>53259.66</v>
      </c>
      <c r="H21">
        <v>4764</v>
      </c>
      <c r="K21" t="e">
        <f>'NPA 5YR'!#REF!</f>
        <v>#REF!</v>
      </c>
      <c r="L21">
        <v>10399</v>
      </c>
      <c r="W21" s="104">
        <f>'Pg. 7'!$H$9</f>
        <v>0</v>
      </c>
      <c r="X21">
        <v>13164</v>
      </c>
      <c r="AI21" s="18" t="e">
        <f>'Pg. 8'!$D$7</f>
        <v>#REF!</v>
      </c>
      <c r="AJ21">
        <v>2780</v>
      </c>
      <c r="AO21" t="e">
        <f>#REF!</f>
        <v>#REF!</v>
      </c>
      <c r="AP21">
        <v>1368</v>
      </c>
      <c r="BC21" t="e">
        <f>#REF!</f>
        <v>#REF!</v>
      </c>
      <c r="BD21">
        <v>23</v>
      </c>
      <c r="BG21" t="e">
        <f>#REF!</f>
        <v>#REF!</v>
      </c>
      <c r="BH21">
        <v>301</v>
      </c>
      <c r="BS21" t="e">
        <f>#REF!</f>
        <v>#REF!</v>
      </c>
      <c r="BT21">
        <v>160</v>
      </c>
      <c r="CA21" t="e">
        <f>#REF!</f>
        <v>#REF!</v>
      </c>
      <c r="CB21">
        <v>3162</v>
      </c>
      <c r="CE21" t="e">
        <f>#REF!</f>
        <v>#REF!</v>
      </c>
      <c r="CF21">
        <v>4241</v>
      </c>
      <c r="CG21" t="e">
        <f>#REF!</f>
        <v>#REF!</v>
      </c>
      <c r="CH21">
        <v>44</v>
      </c>
      <c r="CK21" t="e">
        <f>#REF!</f>
        <v>#REF!</v>
      </c>
      <c r="CL21">
        <v>79</v>
      </c>
      <c r="CS21" t="e">
        <f>#REF!</f>
        <v>#REF!</v>
      </c>
      <c r="CT21">
        <v>17</v>
      </c>
      <c r="CW21" t="e">
        <f>#REF!</f>
        <v>#REF!</v>
      </c>
      <c r="CX21">
        <v>236</v>
      </c>
      <c r="CY21" t="e">
        <f>#REF!</f>
        <v>#REF!</v>
      </c>
      <c r="CZ21">
        <v>100</v>
      </c>
      <c r="DC21" t="e">
        <f>#REF!</f>
        <v>#REF!</v>
      </c>
      <c r="DD21">
        <v>93</v>
      </c>
      <c r="DK21" t="e">
        <f>#REF!</f>
        <v>#REF!</v>
      </c>
      <c r="DL21">
        <v>17853</v>
      </c>
      <c r="DO21" t="e">
        <f>#REF!</f>
        <v>#REF!</v>
      </c>
      <c r="DP21">
        <v>17841</v>
      </c>
      <c r="DQ21" t="e">
        <f>#REF!</f>
        <v>#REF!</v>
      </c>
      <c r="DR21">
        <v>17</v>
      </c>
      <c r="DU21" t="e">
        <f>#REF!</f>
        <v>#REF!</v>
      </c>
      <c r="DV21">
        <v>70</v>
      </c>
    </row>
    <row r="22" spans="1:126" x14ac:dyDescent="0.3">
      <c r="A22" t="e">
        <f>#REF!</f>
        <v>#REF!</v>
      </c>
      <c r="B22">
        <v>22</v>
      </c>
      <c r="E22" t="e">
        <f>#REF!</f>
        <v>#REF!</v>
      </c>
      <c r="F22">
        <v>24682</v>
      </c>
      <c r="G22">
        <f>'NPA 5YR'!$89:$89</f>
        <v>42000</v>
      </c>
      <c r="H22">
        <v>4765</v>
      </c>
      <c r="K22" t="e">
        <f>'NPA 5YR'!#REF!</f>
        <v>#REF!</v>
      </c>
      <c r="L22">
        <v>10400</v>
      </c>
      <c r="W22" s="104">
        <f>'Pg. 7'!$I$9</f>
        <v>0</v>
      </c>
      <c r="X22">
        <v>13165</v>
      </c>
      <c r="AI22" s="18" t="e">
        <f>'Pg. 8'!$E$7</f>
        <v>#REF!</v>
      </c>
      <c r="AJ22">
        <v>2781</v>
      </c>
      <c r="AO22" t="e">
        <f>#REF!</f>
        <v>#REF!</v>
      </c>
      <c r="AP22">
        <v>1369</v>
      </c>
      <c r="BC22" t="e">
        <f>#REF!</f>
        <v>#REF!</v>
      </c>
      <c r="BD22">
        <v>24</v>
      </c>
      <c r="BG22" t="e">
        <f>#REF!</f>
        <v>#REF!</v>
      </c>
      <c r="BH22">
        <v>302</v>
      </c>
      <c r="BS22" t="e">
        <f>#REF!</f>
        <v>#REF!</v>
      </c>
      <c r="BT22">
        <v>161</v>
      </c>
      <c r="CA22" t="e">
        <f>#REF!</f>
        <v>#REF!</v>
      </c>
      <c r="CB22">
        <v>3163</v>
      </c>
      <c r="CE22" t="e">
        <f>#REF!</f>
        <v>#REF!</v>
      </c>
      <c r="CF22">
        <v>4242</v>
      </c>
      <c r="CG22" t="e">
        <f>#REF!</f>
        <v>#REF!</v>
      </c>
      <c r="CH22">
        <v>45</v>
      </c>
      <c r="CK22" t="e">
        <f>#REF!</f>
        <v>#REF!</v>
      </c>
      <c r="CL22">
        <v>80</v>
      </c>
      <c r="CS22" t="e">
        <f>#REF!</f>
        <v>#REF!</v>
      </c>
      <c r="CT22">
        <v>18</v>
      </c>
      <c r="CW22" t="e">
        <f>#REF!</f>
        <v>#REF!</v>
      </c>
      <c r="CX22">
        <v>237</v>
      </c>
      <c r="CY22" t="e">
        <f>#REF!</f>
        <v>#REF!</v>
      </c>
      <c r="CZ22">
        <v>105</v>
      </c>
      <c r="DC22" t="e">
        <f>#REF!</f>
        <v>#REF!</v>
      </c>
      <c r="DD22">
        <v>94</v>
      </c>
      <c r="DK22" t="e">
        <f>#REF!</f>
        <v>#REF!</v>
      </c>
      <c r="DL22">
        <v>17854</v>
      </c>
      <c r="DO22" t="e">
        <f>#REF!</f>
        <v>#REF!</v>
      </c>
      <c r="DP22">
        <v>17842</v>
      </c>
      <c r="DQ22" t="e">
        <f>#REF!</f>
        <v>#REF!</v>
      </c>
      <c r="DR22">
        <v>18</v>
      </c>
      <c r="DU22" t="e">
        <f>#REF!</f>
        <v>#REF!</v>
      </c>
      <c r="DV22">
        <v>71</v>
      </c>
    </row>
    <row r="23" spans="1:126" x14ac:dyDescent="0.3">
      <c r="A23" t="e">
        <f>#REF!</f>
        <v>#REF!</v>
      </c>
      <c r="B23">
        <v>9122</v>
      </c>
      <c r="E23" t="e">
        <f>#REF!</f>
        <v>#REF!</v>
      </c>
      <c r="F23">
        <v>27427</v>
      </c>
      <c r="G23">
        <f>'NPA 5YR'!$90:$90</f>
        <v>51637.181967951816</v>
      </c>
      <c r="H23">
        <v>4766</v>
      </c>
      <c r="K23" t="e">
        <f>'NPA 5YR'!#REF!</f>
        <v>#REF!</v>
      </c>
      <c r="L23">
        <v>10401</v>
      </c>
      <c r="W23" s="104">
        <f>'Pg. 7'!$J$9</f>
        <v>0</v>
      </c>
      <c r="X23">
        <v>13166</v>
      </c>
      <c r="AI23" s="18" t="e">
        <f>'Pg. 8'!$F$7</f>
        <v>#REF!</v>
      </c>
      <c r="AJ23">
        <v>2782</v>
      </c>
      <c r="AO23" t="e">
        <f>#REF!</f>
        <v>#REF!</v>
      </c>
      <c r="AP23">
        <v>1370</v>
      </c>
      <c r="BC23" t="e">
        <f>#REF!</f>
        <v>#REF!</v>
      </c>
      <c r="BD23">
        <v>25</v>
      </c>
      <c r="BG23" t="e">
        <f>#REF!</f>
        <v>#REF!</v>
      </c>
      <c r="BH23">
        <v>303</v>
      </c>
      <c r="BS23" t="e">
        <f>#REF!</f>
        <v>#REF!</v>
      </c>
      <c r="BT23">
        <v>163</v>
      </c>
      <c r="CA23" t="e">
        <f>#REF!</f>
        <v>#REF!</v>
      </c>
      <c r="CB23">
        <v>3164</v>
      </c>
      <c r="CE23" t="e">
        <f>#REF!</f>
        <v>#REF!</v>
      </c>
      <c r="CF23">
        <v>4243</v>
      </c>
      <c r="CG23" t="e">
        <f>#REF!</f>
        <v>#REF!</v>
      </c>
      <c r="CH23">
        <v>46</v>
      </c>
      <c r="CK23" t="e">
        <f>#REF!</f>
        <v>#REF!</v>
      </c>
      <c r="CL23">
        <v>81</v>
      </c>
      <c r="CS23" t="e">
        <f>#REF!</f>
        <v>#REF!</v>
      </c>
      <c r="CT23">
        <v>19</v>
      </c>
      <c r="CW23" t="e">
        <f>#REF!</f>
        <v>#REF!</v>
      </c>
      <c r="CX23">
        <v>238</v>
      </c>
      <c r="CY23" t="e">
        <f>#REF!</f>
        <v>#REF!</v>
      </c>
      <c r="CZ23">
        <v>121</v>
      </c>
      <c r="DC23" t="e">
        <f>#REF!</f>
        <v>#REF!</v>
      </c>
      <c r="DD23">
        <v>96</v>
      </c>
      <c r="DK23" t="e">
        <f>#REF!</f>
        <v>#REF!</v>
      </c>
      <c r="DL23">
        <v>17855</v>
      </c>
      <c r="DO23" t="e">
        <f>#REF!</f>
        <v>#REF!</v>
      </c>
      <c r="DP23">
        <v>17843</v>
      </c>
      <c r="DQ23" t="e">
        <f>#REF!</f>
        <v>#REF!</v>
      </c>
      <c r="DR23">
        <v>19</v>
      </c>
      <c r="DU23" t="e">
        <f>#REF!</f>
        <v>#REF!</v>
      </c>
      <c r="DV23">
        <v>72</v>
      </c>
    </row>
    <row r="24" spans="1:126" x14ac:dyDescent="0.3">
      <c r="A24" t="e">
        <f>#REF!</f>
        <v>#REF!</v>
      </c>
      <c r="B24">
        <v>12479</v>
      </c>
      <c r="G24">
        <f>'NPA 5YR'!$91:$91</f>
        <v>70460.655705199984</v>
      </c>
      <c r="H24">
        <v>4767</v>
      </c>
      <c r="K24" t="e">
        <f>'NPA 5YR'!#REF!</f>
        <v>#REF!</v>
      </c>
      <c r="L24">
        <v>10402</v>
      </c>
      <c r="W24" s="104">
        <f>'Pg. 7'!$K$9</f>
        <v>0</v>
      </c>
      <c r="X24">
        <v>13167</v>
      </c>
      <c r="AI24" s="18" t="e">
        <f>'Pg. 8'!$G$7</f>
        <v>#REF!</v>
      </c>
      <c r="AJ24">
        <v>2783</v>
      </c>
      <c r="AO24" t="e">
        <f>#REF!</f>
        <v>#REF!</v>
      </c>
      <c r="AP24">
        <v>1371</v>
      </c>
      <c r="BC24" t="e">
        <f>#REF!</f>
        <v>#REF!</v>
      </c>
      <c r="BD24">
        <v>26</v>
      </c>
      <c r="BG24" t="e">
        <f>#REF!</f>
        <v>#REF!</v>
      </c>
      <c r="BH24">
        <v>304</v>
      </c>
      <c r="BS24" t="e">
        <f>#REF!</f>
        <v>#REF!</v>
      </c>
      <c r="BT24">
        <v>164</v>
      </c>
      <c r="CA24" t="e">
        <f>#REF!</f>
        <v>#REF!</v>
      </c>
      <c r="CB24">
        <v>3165</v>
      </c>
      <c r="CE24" t="e">
        <f>#REF!</f>
        <v>#REF!</v>
      </c>
      <c r="CF24">
        <v>4244</v>
      </c>
      <c r="CG24" t="e">
        <f>#REF!</f>
        <v>#REF!</v>
      </c>
      <c r="CH24">
        <v>47</v>
      </c>
      <c r="CK24" t="e">
        <f>#REF!</f>
        <v>#REF!</v>
      </c>
      <c r="CL24">
        <v>82</v>
      </c>
      <c r="CS24" t="e">
        <f>#REF!</f>
        <v>#REF!</v>
      </c>
      <c r="CT24">
        <v>20</v>
      </c>
      <c r="CW24" t="e">
        <f>#REF!</f>
        <v>#REF!</v>
      </c>
      <c r="CX24">
        <v>239</v>
      </c>
      <c r="CY24" t="e">
        <f>#REF!</f>
        <v>#REF!</v>
      </c>
      <c r="CZ24">
        <v>122</v>
      </c>
      <c r="DC24" t="e">
        <f>#REF!</f>
        <v>#REF!</v>
      </c>
      <c r="DD24">
        <v>101</v>
      </c>
      <c r="DK24" t="e">
        <f>#REF!</f>
        <v>#REF!</v>
      </c>
      <c r="DL24">
        <v>17856</v>
      </c>
      <c r="DO24" t="e">
        <f>#REF!</f>
        <v>#REF!</v>
      </c>
      <c r="DP24">
        <v>17844</v>
      </c>
      <c r="DQ24" t="e">
        <f>#REF!</f>
        <v>#REF!</v>
      </c>
      <c r="DR24">
        <v>20</v>
      </c>
      <c r="DU24" t="e">
        <f>#REF!</f>
        <v>#REF!</v>
      </c>
      <c r="DV24">
        <v>73</v>
      </c>
    </row>
    <row r="25" spans="1:126" x14ac:dyDescent="0.3">
      <c r="A25" t="e">
        <f>#REF!</f>
        <v>#REF!</v>
      </c>
      <c r="B25">
        <v>13068</v>
      </c>
      <c r="G25">
        <f>'NPA 5YR'!$92:$92</f>
        <v>0</v>
      </c>
      <c r="H25">
        <v>4768</v>
      </c>
      <c r="K25">
        <f>'NPA 5YR'!$C$74</f>
        <v>296.13749999999993</v>
      </c>
      <c r="L25">
        <v>27615</v>
      </c>
      <c r="W25" s="104">
        <f>'Pg. 7'!$L$9</f>
        <v>0</v>
      </c>
      <c r="X25">
        <v>13168</v>
      </c>
      <c r="AI25" s="18" t="e">
        <f>'Pg. 8'!$H$7</f>
        <v>#REF!</v>
      </c>
      <c r="AJ25">
        <v>2784</v>
      </c>
      <c r="AO25" t="e">
        <f>#REF!</f>
        <v>#REF!</v>
      </c>
      <c r="AP25">
        <v>1372</v>
      </c>
      <c r="BC25" t="e">
        <f>#REF!</f>
        <v>#REF!</v>
      </c>
      <c r="BD25">
        <v>27</v>
      </c>
      <c r="BG25" t="e">
        <f>#REF!</f>
        <v>#REF!</v>
      </c>
      <c r="BH25">
        <v>305</v>
      </c>
      <c r="BS25" t="e">
        <f>#REF!</f>
        <v>#REF!</v>
      </c>
      <c r="BT25">
        <v>166</v>
      </c>
      <c r="CA25" t="e">
        <f>#REF!</f>
        <v>#REF!</v>
      </c>
      <c r="CB25">
        <v>3166</v>
      </c>
      <c r="CE25" t="e">
        <f>#REF!</f>
        <v>#REF!</v>
      </c>
      <c r="CF25">
        <v>4245</v>
      </c>
      <c r="CG25" t="e">
        <f>#REF!</f>
        <v>#REF!</v>
      </c>
      <c r="CH25">
        <v>48</v>
      </c>
      <c r="CK25" t="e">
        <f>#REF!</f>
        <v>#REF!</v>
      </c>
      <c r="CL25">
        <v>83</v>
      </c>
      <c r="CS25" t="e">
        <f>#REF!</f>
        <v>#REF!</v>
      </c>
      <c r="CT25">
        <v>21</v>
      </c>
      <c r="CW25" t="e">
        <f>#REF!</f>
        <v>#REF!</v>
      </c>
      <c r="CX25">
        <v>240</v>
      </c>
      <c r="CY25" t="e">
        <f>#REF!</f>
        <v>#REF!</v>
      </c>
      <c r="CZ25">
        <v>123</v>
      </c>
      <c r="DC25" t="e">
        <f>#REF!</f>
        <v>#REF!</v>
      </c>
      <c r="DD25">
        <v>102</v>
      </c>
      <c r="DK25" t="e">
        <f>#REF!</f>
        <v>#REF!</v>
      </c>
      <c r="DL25">
        <v>17857</v>
      </c>
      <c r="DO25" t="e">
        <f>#REF!</f>
        <v>#REF!</v>
      </c>
      <c r="DP25">
        <v>17845</v>
      </c>
      <c r="DQ25" t="e">
        <f>#REF!</f>
        <v>#REF!</v>
      </c>
      <c r="DR25">
        <v>21</v>
      </c>
      <c r="DU25" t="e">
        <f>#REF!</f>
        <v>#REF!</v>
      </c>
      <c r="DV25">
        <v>74</v>
      </c>
    </row>
    <row r="26" spans="1:126" x14ac:dyDescent="0.3">
      <c r="A26" t="e">
        <f>#REF!</f>
        <v>#REF!</v>
      </c>
      <c r="B26">
        <v>13069</v>
      </c>
      <c r="G26">
        <f>'NPA 5YR'!$93:$93</f>
        <v>0</v>
      </c>
      <c r="H26">
        <v>4769</v>
      </c>
      <c r="K26">
        <f>'NPA 5YR'!$D$74</f>
        <v>248.96429000000001</v>
      </c>
      <c r="L26">
        <v>27685</v>
      </c>
      <c r="W26" s="104">
        <f>'Pg. 7'!$C$10</f>
        <v>15374.731098</v>
      </c>
      <c r="X26">
        <v>13169</v>
      </c>
      <c r="AI26" s="18" t="e">
        <f>'Pg. 8'!$I$7</f>
        <v>#REF!</v>
      </c>
      <c r="AJ26">
        <v>2785</v>
      </c>
      <c r="AO26" t="e">
        <f>#REF!</f>
        <v>#REF!</v>
      </c>
      <c r="AP26">
        <v>1373</v>
      </c>
      <c r="BC26" t="e">
        <f>#REF!</f>
        <v>#REF!</v>
      </c>
      <c r="BD26">
        <v>28</v>
      </c>
      <c r="BG26" t="e">
        <f>#REF!</f>
        <v>#REF!</v>
      </c>
      <c r="BH26">
        <v>306</v>
      </c>
      <c r="BS26" t="e">
        <f>#REF!</f>
        <v>#REF!</v>
      </c>
      <c r="BT26">
        <v>167</v>
      </c>
      <c r="CA26" t="e">
        <f>#REF!</f>
        <v>#REF!</v>
      </c>
      <c r="CB26">
        <v>3167</v>
      </c>
      <c r="CE26" t="e">
        <f>#REF!</f>
        <v>#REF!</v>
      </c>
      <c r="CF26">
        <v>4246</v>
      </c>
      <c r="CG26" t="e">
        <f>#REF!</f>
        <v>#REF!</v>
      </c>
      <c r="CH26">
        <v>49</v>
      </c>
      <c r="CK26" t="e">
        <f>#REF!</f>
        <v>#REF!</v>
      </c>
      <c r="CL26">
        <v>84</v>
      </c>
      <c r="CS26" t="e">
        <f>#REF!</f>
        <v>#REF!</v>
      </c>
      <c r="CT26">
        <v>22</v>
      </c>
      <c r="CW26" t="e">
        <f>#REF!</f>
        <v>#REF!</v>
      </c>
      <c r="CX26">
        <v>241</v>
      </c>
      <c r="CY26" t="e">
        <f>#REF!</f>
        <v>#REF!</v>
      </c>
      <c r="CZ26">
        <v>124</v>
      </c>
      <c r="DC26" t="e">
        <f>#REF!</f>
        <v>#REF!</v>
      </c>
      <c r="DD26">
        <v>103</v>
      </c>
      <c r="DK26" t="e">
        <f>#REF!</f>
        <v>#REF!</v>
      </c>
      <c r="DL26">
        <v>17858</v>
      </c>
      <c r="DO26" t="e">
        <f>#REF!</f>
        <v>#REF!</v>
      </c>
      <c r="DP26">
        <v>17871</v>
      </c>
      <c r="DQ26" t="e">
        <f>#REF!</f>
        <v>#REF!</v>
      </c>
      <c r="DR26">
        <v>22</v>
      </c>
      <c r="DU26" t="e">
        <f>#REF!</f>
        <v>#REF!</v>
      </c>
      <c r="DV26">
        <v>75</v>
      </c>
    </row>
    <row r="27" spans="1:126" x14ac:dyDescent="0.3">
      <c r="A27" t="e">
        <f>#REF!</f>
        <v>#REF!</v>
      </c>
      <c r="B27">
        <v>17967</v>
      </c>
      <c r="G27">
        <f>'NPA 5YR'!$94:$94</f>
        <v>73482.440044000003</v>
      </c>
      <c r="H27">
        <v>4770</v>
      </c>
      <c r="K27">
        <f>'NPA 5YR'!$E$74</f>
        <v>237.06326100000001</v>
      </c>
      <c r="L27">
        <v>27756</v>
      </c>
      <c r="W27" s="104">
        <f>'Pg. 7'!$D$10</f>
        <v>145722.38532</v>
      </c>
      <c r="X27">
        <v>13170</v>
      </c>
      <c r="AI27" s="18" t="e">
        <f>'Pg. 8'!$J$7</f>
        <v>#REF!</v>
      </c>
      <c r="AJ27">
        <v>2786</v>
      </c>
      <c r="AO27" t="e">
        <f>#REF!</f>
        <v>#REF!</v>
      </c>
      <c r="AP27">
        <v>1375</v>
      </c>
      <c r="BC27" t="e">
        <f>#REF!</f>
        <v>#REF!</v>
      </c>
      <c r="BD27">
        <v>29</v>
      </c>
      <c r="BG27" t="e">
        <f>#REF!</f>
        <v>#REF!</v>
      </c>
      <c r="BH27">
        <v>307</v>
      </c>
      <c r="BS27" t="e">
        <f>#REF!</f>
        <v>#REF!</v>
      </c>
      <c r="BT27">
        <v>168</v>
      </c>
      <c r="CA27" t="e">
        <f>#REF!</f>
        <v>#REF!</v>
      </c>
      <c r="CB27">
        <v>3168</v>
      </c>
      <c r="CE27" t="e">
        <f>#REF!</f>
        <v>#REF!</v>
      </c>
      <c r="CF27">
        <v>4247</v>
      </c>
      <c r="CG27" t="e">
        <f>#REF!</f>
        <v>#REF!</v>
      </c>
      <c r="CH27">
        <v>50</v>
      </c>
      <c r="CK27" t="e">
        <f>#REF!</f>
        <v>#REF!</v>
      </c>
      <c r="CL27">
        <v>85</v>
      </c>
      <c r="CS27" t="e">
        <f>#REF!</f>
        <v>#REF!</v>
      </c>
      <c r="CT27">
        <v>23</v>
      </c>
      <c r="CW27" t="e">
        <f>#REF!</f>
        <v>#REF!</v>
      </c>
      <c r="CX27">
        <v>242</v>
      </c>
      <c r="CY27" t="e">
        <f>#REF!</f>
        <v>#REF!</v>
      </c>
      <c r="CZ27">
        <v>125</v>
      </c>
      <c r="DC27" t="e">
        <f>#REF!</f>
        <v>#REF!</v>
      </c>
      <c r="DD27">
        <v>104</v>
      </c>
      <c r="DK27" t="e">
        <f>#REF!</f>
        <v>#REF!</v>
      </c>
      <c r="DL27">
        <v>17859</v>
      </c>
      <c r="DO27" t="e">
        <f>#REF!</f>
        <v>#REF!</v>
      </c>
      <c r="DP27">
        <v>17872</v>
      </c>
      <c r="DQ27" t="e">
        <f>#REF!</f>
        <v>#REF!</v>
      </c>
      <c r="DR27">
        <v>23</v>
      </c>
      <c r="DU27" t="e">
        <f>#REF!</f>
        <v>#REF!</v>
      </c>
      <c r="DV27">
        <v>76</v>
      </c>
    </row>
    <row r="28" spans="1:126" x14ac:dyDescent="0.3">
      <c r="A28" t="e">
        <f>#REF!</f>
        <v>#REF!</v>
      </c>
      <c r="B28">
        <v>17975</v>
      </c>
      <c r="G28">
        <f>'NPA 5YR'!$95:$95</f>
        <v>28071.360000000001</v>
      </c>
      <c r="H28">
        <v>4771</v>
      </c>
      <c r="K28">
        <f>'NPA 5YR'!$F$74</f>
        <v>281.3</v>
      </c>
      <c r="L28">
        <v>27828</v>
      </c>
      <c r="W28" s="104">
        <f>'Pg. 7'!$E$10</f>
        <v>857652.97635816655</v>
      </c>
      <c r="X28">
        <v>13171</v>
      </c>
      <c r="AI28" s="18" t="e">
        <f>'Pg. 8'!$K$7</f>
        <v>#REF!</v>
      </c>
      <c r="AJ28">
        <v>2787</v>
      </c>
      <c r="AO28" t="e">
        <f>#REF!</f>
        <v>#REF!</v>
      </c>
      <c r="AP28">
        <v>1379</v>
      </c>
      <c r="BC28" t="e">
        <f>#REF!</f>
        <v>#REF!</v>
      </c>
      <c r="BD28">
        <v>30</v>
      </c>
      <c r="BG28" t="e">
        <f>#REF!</f>
        <v>#REF!</v>
      </c>
      <c r="BH28">
        <v>308</v>
      </c>
      <c r="BS28" t="e">
        <f>#REF!</f>
        <v>#REF!</v>
      </c>
      <c r="BT28">
        <v>171</v>
      </c>
      <c r="CA28" t="e">
        <f>#REF!</f>
        <v>#REF!</v>
      </c>
      <c r="CB28">
        <v>3169</v>
      </c>
      <c r="CE28" t="e">
        <f>#REF!</f>
        <v>#REF!</v>
      </c>
      <c r="CF28">
        <v>4248</v>
      </c>
      <c r="CG28" t="e">
        <f>#REF!</f>
        <v>#REF!</v>
      </c>
      <c r="CH28">
        <v>51</v>
      </c>
      <c r="CK28" t="e">
        <f>#REF!</f>
        <v>#REF!</v>
      </c>
      <c r="CL28">
        <v>86</v>
      </c>
      <c r="CS28" t="e">
        <f>#REF!</f>
        <v>#REF!</v>
      </c>
      <c r="CT28">
        <v>24</v>
      </c>
      <c r="CW28" t="e">
        <f>#REF!</f>
        <v>#REF!</v>
      </c>
      <c r="CX28">
        <v>243</v>
      </c>
      <c r="CY28" t="e">
        <f>#REF!</f>
        <v>#REF!</v>
      </c>
      <c r="CZ28">
        <v>126</v>
      </c>
      <c r="DC28" t="e">
        <f>#REF!</f>
        <v>#REF!</v>
      </c>
      <c r="DD28">
        <v>106</v>
      </c>
      <c r="DK28" t="e">
        <f>#REF!</f>
        <v>#REF!</v>
      </c>
      <c r="DL28">
        <v>17860</v>
      </c>
      <c r="DO28" t="e">
        <f>#REF!</f>
        <v>#REF!</v>
      </c>
      <c r="DP28">
        <v>17873</v>
      </c>
      <c r="DQ28" t="e">
        <f>#REF!</f>
        <v>#REF!</v>
      </c>
      <c r="DR28">
        <v>24</v>
      </c>
      <c r="DU28" t="e">
        <f>#REF!</f>
        <v>#REF!</v>
      </c>
      <c r="DV28">
        <v>77</v>
      </c>
    </row>
    <row r="29" spans="1:126" x14ac:dyDescent="0.3">
      <c r="A29" t="e">
        <f>#REF!</f>
        <v>#REF!</v>
      </c>
      <c r="B29">
        <v>18661</v>
      </c>
      <c r="G29">
        <f>'NPA 5YR'!$96:$96</f>
        <v>257732.11050000001</v>
      </c>
      <c r="H29">
        <v>4772</v>
      </c>
      <c r="K29">
        <f>'NPA 5YR'!$G$74</f>
        <v>281.3</v>
      </c>
      <c r="L29">
        <v>27901</v>
      </c>
      <c r="W29" s="104">
        <f>'Pg. 7'!$F$10</f>
        <v>51867.732968999997</v>
      </c>
      <c r="X29">
        <v>13172</v>
      </c>
      <c r="AI29" s="18" t="e">
        <f>'Pg. 8'!$L$7</f>
        <v>#REF!</v>
      </c>
      <c r="AJ29">
        <v>2788</v>
      </c>
      <c r="AO29" t="e">
        <f>#REF!</f>
        <v>#REF!</v>
      </c>
      <c r="AP29">
        <v>1380</v>
      </c>
      <c r="BC29" t="e">
        <f>#REF!</f>
        <v>#REF!</v>
      </c>
      <c r="BD29">
        <v>31</v>
      </c>
      <c r="BG29" t="e">
        <f>#REF!</f>
        <v>#REF!</v>
      </c>
      <c r="BH29">
        <v>309</v>
      </c>
      <c r="BS29" t="e">
        <f>#REF!</f>
        <v>#REF!</v>
      </c>
      <c r="BT29">
        <v>172</v>
      </c>
      <c r="CA29" t="e">
        <f>#REF!</f>
        <v>#REF!</v>
      </c>
      <c r="CB29">
        <v>3170</v>
      </c>
      <c r="CE29" t="e">
        <f>#REF!</f>
        <v>#REF!</v>
      </c>
      <c r="CF29">
        <v>4249</v>
      </c>
      <c r="CG29" t="e">
        <f>#REF!</f>
        <v>#REF!</v>
      </c>
      <c r="CH29">
        <v>52</v>
      </c>
      <c r="CK29" t="e">
        <f>#REF!</f>
        <v>#REF!</v>
      </c>
      <c r="CL29">
        <v>87</v>
      </c>
      <c r="CS29" t="e">
        <f>#REF!</f>
        <v>#REF!</v>
      </c>
      <c r="CT29">
        <v>25</v>
      </c>
      <c r="CW29" t="e">
        <f>#REF!</f>
        <v>#REF!</v>
      </c>
      <c r="CX29">
        <v>244</v>
      </c>
      <c r="CY29" t="e">
        <f>#REF!</f>
        <v>#REF!</v>
      </c>
      <c r="CZ29">
        <v>127</v>
      </c>
      <c r="DC29" t="e">
        <f>#REF!</f>
        <v>#REF!</v>
      </c>
      <c r="DD29">
        <v>114</v>
      </c>
      <c r="DK29" t="e">
        <f>#REF!</f>
        <v>#REF!</v>
      </c>
      <c r="DL29">
        <v>17861</v>
      </c>
      <c r="DO29" t="e">
        <f>#REF!</f>
        <v>#REF!</v>
      </c>
      <c r="DP29">
        <v>17874</v>
      </c>
      <c r="DQ29" t="e">
        <f>#REF!</f>
        <v>#REF!</v>
      </c>
      <c r="DR29">
        <v>25</v>
      </c>
      <c r="DU29" t="e">
        <f>#REF!</f>
        <v>#REF!</v>
      </c>
      <c r="DV29">
        <v>83</v>
      </c>
    </row>
    <row r="30" spans="1:126" x14ac:dyDescent="0.3">
      <c r="A30" t="e">
        <f>#REF!</f>
        <v>#REF!</v>
      </c>
      <c r="B30">
        <v>18707</v>
      </c>
      <c r="G30">
        <f>'NPA 5YR'!$82:$82</f>
        <v>93669.124620600007</v>
      </c>
      <c r="H30">
        <v>4773</v>
      </c>
      <c r="K30">
        <f>'NPA 5YR'!$H$74</f>
        <v>310.40000000000003</v>
      </c>
      <c r="L30">
        <v>27975</v>
      </c>
      <c r="W30" s="104">
        <f>'Pg. 7'!$G$10</f>
        <v>572784.97997599992</v>
      </c>
      <c r="X30">
        <v>13173</v>
      </c>
      <c r="AI30" s="18" t="e">
        <f>'Pg. 8'!$M$7</f>
        <v>#REF!</v>
      </c>
      <c r="AJ30">
        <v>2789</v>
      </c>
      <c r="BC30" t="e">
        <f>#REF!</f>
        <v>#REF!</v>
      </c>
      <c r="BD30">
        <v>32</v>
      </c>
      <c r="BG30" t="e">
        <f>#REF!</f>
        <v>#REF!</v>
      </c>
      <c r="BH30">
        <v>310</v>
      </c>
      <c r="BS30" t="e">
        <f>#REF!</f>
        <v>#REF!</v>
      </c>
      <c r="BT30">
        <v>174</v>
      </c>
      <c r="CA30" t="e">
        <f>#REF!</f>
        <v>#REF!</v>
      </c>
      <c r="CB30">
        <v>3171</v>
      </c>
      <c r="CE30" t="e">
        <f>#REF!</f>
        <v>#REF!</v>
      </c>
      <c r="CF30">
        <v>4250</v>
      </c>
      <c r="CG30" t="e">
        <f>#REF!</f>
        <v>#REF!</v>
      </c>
      <c r="CH30">
        <v>53</v>
      </c>
      <c r="CK30" t="e">
        <f>#REF!</f>
        <v>#REF!</v>
      </c>
      <c r="CL30">
        <v>88</v>
      </c>
      <c r="CS30" t="e">
        <f>#REF!</f>
        <v>#REF!</v>
      </c>
      <c r="CT30">
        <v>26</v>
      </c>
      <c r="CW30" t="e">
        <f>#REF!</f>
        <v>#REF!</v>
      </c>
      <c r="CX30">
        <v>245</v>
      </c>
      <c r="CY30" t="e">
        <f>#REF!</f>
        <v>#REF!</v>
      </c>
      <c r="CZ30">
        <v>128</v>
      </c>
      <c r="DC30" t="e">
        <f>#REF!</f>
        <v>#REF!</v>
      </c>
      <c r="DD30">
        <v>115</v>
      </c>
      <c r="DK30" t="e">
        <f>#REF!</f>
        <v>#REF!</v>
      </c>
      <c r="DL30">
        <v>17862</v>
      </c>
      <c r="DO30" t="e">
        <f>#REF!</f>
        <v>#REF!</v>
      </c>
      <c r="DP30">
        <v>17875</v>
      </c>
      <c r="DQ30" t="e">
        <f>#REF!</f>
        <v>#REF!</v>
      </c>
      <c r="DR30">
        <v>26</v>
      </c>
      <c r="DU30" t="e">
        <f>#REF!</f>
        <v>#REF!</v>
      </c>
      <c r="DV30">
        <v>84</v>
      </c>
    </row>
    <row r="31" spans="1:126" x14ac:dyDescent="0.3">
      <c r="A31" t="e">
        <f>#REF!</f>
        <v>#REF!</v>
      </c>
      <c r="B31">
        <v>19090</v>
      </c>
      <c r="G31">
        <f>'NPA 5YR'!$98:$98</f>
        <v>1848798.0098077825</v>
      </c>
      <c r="H31">
        <v>4774</v>
      </c>
      <c r="K31">
        <f>'NPA 5YR'!$I$74</f>
        <v>334.65</v>
      </c>
      <c r="L31">
        <v>28050</v>
      </c>
      <c r="W31" s="104">
        <f>'Pg. 7'!$H$10</f>
        <v>18331</v>
      </c>
      <c r="X31">
        <v>13174</v>
      </c>
      <c r="AI31" s="18" t="e">
        <f>'Pg. 8'!$N$7</f>
        <v>#REF!</v>
      </c>
      <c r="AJ31">
        <v>2790</v>
      </c>
      <c r="BC31" t="e">
        <f>#REF!</f>
        <v>#REF!</v>
      </c>
      <c r="BD31">
        <v>33</v>
      </c>
      <c r="BG31" t="e">
        <f>#REF!</f>
        <v>#REF!</v>
      </c>
      <c r="BH31">
        <v>311</v>
      </c>
      <c r="CA31" t="e">
        <f>#REF!</f>
        <v>#REF!</v>
      </c>
      <c r="CB31">
        <v>3172</v>
      </c>
      <c r="CE31" t="e">
        <f>#REF!</f>
        <v>#REF!</v>
      </c>
      <c r="CF31">
        <v>4251</v>
      </c>
      <c r="CG31" t="e">
        <f>#REF!</f>
        <v>#REF!</v>
      </c>
      <c r="CH31">
        <v>54</v>
      </c>
      <c r="CK31" t="e">
        <f>#REF!</f>
        <v>#REF!</v>
      </c>
      <c r="CL31">
        <v>89</v>
      </c>
      <c r="CS31" t="e">
        <f>#REF!</f>
        <v>#REF!</v>
      </c>
      <c r="CT31">
        <v>27</v>
      </c>
      <c r="CW31" t="e">
        <f>#REF!</f>
        <v>#REF!</v>
      </c>
      <c r="CX31">
        <v>246</v>
      </c>
      <c r="CY31" t="e">
        <f>#REF!</f>
        <v>#REF!</v>
      </c>
      <c r="CZ31">
        <v>129</v>
      </c>
      <c r="DC31" t="e">
        <f>#REF!</f>
        <v>#REF!</v>
      </c>
      <c r="DD31">
        <v>116</v>
      </c>
      <c r="DK31" t="e">
        <f>#REF!</f>
        <v>#REF!</v>
      </c>
      <c r="DL31">
        <v>17863</v>
      </c>
      <c r="DO31" t="e">
        <f>#REF!</f>
        <v>#REF!</v>
      </c>
      <c r="DP31">
        <v>17876</v>
      </c>
      <c r="DQ31" t="e">
        <f>#REF!</f>
        <v>#REF!</v>
      </c>
      <c r="DR31">
        <v>27</v>
      </c>
      <c r="DU31" t="e">
        <f>#REF!</f>
        <v>#REF!</v>
      </c>
      <c r="DV31">
        <v>85</v>
      </c>
    </row>
    <row r="32" spans="1:126" x14ac:dyDescent="0.3">
      <c r="A32" t="e">
        <f>#REF!</f>
        <v>#REF!</v>
      </c>
      <c r="B32">
        <v>19702</v>
      </c>
      <c r="G32">
        <f>'NPA 5YR'!$78:$78</f>
        <v>30</v>
      </c>
      <c r="H32">
        <v>7895</v>
      </c>
      <c r="K32">
        <f>'NPA 5YR'!$J$74</f>
        <v>358.9</v>
      </c>
      <c r="L32">
        <v>28126</v>
      </c>
      <c r="W32" s="104">
        <f>'Pg. 7'!$I$10</f>
        <v>225387.5</v>
      </c>
      <c r="X32">
        <v>13175</v>
      </c>
      <c r="AI32" s="18" t="e">
        <f>'Pg. 8'!$O$7</f>
        <v>#REF!</v>
      </c>
      <c r="AJ32">
        <v>2791</v>
      </c>
      <c r="BC32" t="e">
        <f>#REF!</f>
        <v>#REF!</v>
      </c>
      <c r="BD32">
        <v>34</v>
      </c>
      <c r="BG32" t="e">
        <f>#REF!</f>
        <v>#REF!</v>
      </c>
      <c r="BH32">
        <v>312</v>
      </c>
      <c r="CA32" t="e">
        <f>#REF!</f>
        <v>#REF!</v>
      </c>
      <c r="CB32">
        <v>3173</v>
      </c>
      <c r="CE32" t="e">
        <f>#REF!</f>
        <v>#REF!</v>
      </c>
      <c r="CF32">
        <v>4252</v>
      </c>
      <c r="CG32" t="e">
        <f>#REF!</f>
        <v>#REF!</v>
      </c>
      <c r="CH32">
        <v>55</v>
      </c>
      <c r="CK32" t="e">
        <f>#REF!</f>
        <v>#REF!</v>
      </c>
      <c r="CL32">
        <v>90</v>
      </c>
      <c r="CS32" t="e">
        <f>#REF!</f>
        <v>#REF!</v>
      </c>
      <c r="CT32">
        <v>28</v>
      </c>
      <c r="CW32" t="e">
        <f>#REF!</f>
        <v>#REF!</v>
      </c>
      <c r="CX32">
        <v>247</v>
      </c>
      <c r="CY32" t="e">
        <f>#REF!</f>
        <v>#REF!</v>
      </c>
      <c r="CZ32">
        <v>130</v>
      </c>
      <c r="DC32" t="e">
        <f>#REF!</f>
        <v>#REF!</v>
      </c>
      <c r="DD32">
        <v>117</v>
      </c>
      <c r="DK32" t="e">
        <f>#REF!</f>
        <v>#REF!</v>
      </c>
      <c r="DL32">
        <v>17864</v>
      </c>
      <c r="DO32" t="e">
        <f>#REF!</f>
        <v>#REF!</v>
      </c>
      <c r="DP32">
        <v>17877</v>
      </c>
      <c r="DQ32" t="e">
        <f>#REF!</f>
        <v>#REF!</v>
      </c>
      <c r="DR32">
        <v>28</v>
      </c>
      <c r="DU32" t="e">
        <f>#REF!</f>
        <v>#REF!</v>
      </c>
      <c r="DV32">
        <v>86</v>
      </c>
    </row>
    <row r="33" spans="1:126" x14ac:dyDescent="0.3">
      <c r="A33" t="e">
        <f>#REF!</f>
        <v>#REF!</v>
      </c>
      <c r="B33">
        <v>19703</v>
      </c>
      <c r="G33">
        <f>'NPA 5YR'!$15:$15</f>
        <v>3093559.7745296862</v>
      </c>
      <c r="H33">
        <v>9732</v>
      </c>
      <c r="K33" t="e">
        <f>'NPA 5YR'!#REF!</f>
        <v>#REF!</v>
      </c>
      <c r="L33">
        <v>28279</v>
      </c>
      <c r="W33" s="104">
        <f>'Pg. 7'!$J$10</f>
        <v>0</v>
      </c>
      <c r="X33">
        <v>13176</v>
      </c>
      <c r="BC33" t="e">
        <f>#REF!</f>
        <v>#REF!</v>
      </c>
      <c r="BD33">
        <v>35</v>
      </c>
      <c r="BG33" t="e">
        <f>#REF!</f>
        <v>#REF!</v>
      </c>
      <c r="BH33">
        <v>313</v>
      </c>
      <c r="CA33" t="e">
        <f>#REF!</f>
        <v>#REF!</v>
      </c>
      <c r="CB33">
        <v>3174</v>
      </c>
      <c r="CE33" t="e">
        <f>#REF!</f>
        <v>#REF!</v>
      </c>
      <c r="CF33">
        <v>4253</v>
      </c>
      <c r="CG33" t="e">
        <f>#REF!</f>
        <v>#REF!</v>
      </c>
      <c r="CH33">
        <v>56</v>
      </c>
      <c r="CK33" t="e">
        <f>#REF!</f>
        <v>#REF!</v>
      </c>
      <c r="CL33">
        <v>91</v>
      </c>
      <c r="CS33" t="e">
        <f>#REF!</f>
        <v>#REF!</v>
      </c>
      <c r="CT33">
        <v>29</v>
      </c>
      <c r="CW33" t="e">
        <f>#REF!</f>
        <v>#REF!</v>
      </c>
      <c r="CX33">
        <v>248</v>
      </c>
      <c r="CY33" t="e">
        <f>#REF!</f>
        <v>#REF!</v>
      </c>
      <c r="CZ33">
        <v>131</v>
      </c>
      <c r="DC33" t="e">
        <f>#REF!</f>
        <v>#REF!</v>
      </c>
      <c r="DD33">
        <v>118</v>
      </c>
      <c r="DK33" t="e">
        <f>#REF!</f>
        <v>#REF!</v>
      </c>
      <c r="DL33">
        <v>17865</v>
      </c>
      <c r="DO33" t="e">
        <f>#REF!</f>
        <v>#REF!</v>
      </c>
      <c r="DP33">
        <v>17878</v>
      </c>
      <c r="DQ33" t="e">
        <f>#REF!</f>
        <v>#REF!</v>
      </c>
      <c r="DR33">
        <v>29</v>
      </c>
      <c r="DU33" t="e">
        <f>#REF!</f>
        <v>#REF!</v>
      </c>
      <c r="DV33">
        <v>87</v>
      </c>
    </row>
    <row r="34" spans="1:126" x14ac:dyDescent="0.3">
      <c r="A34" t="e">
        <f>#REF!</f>
        <v>#REF!</v>
      </c>
      <c r="B34">
        <v>19757</v>
      </c>
      <c r="G34">
        <f>'NPA 5YR'!$25:$25</f>
        <v>0</v>
      </c>
      <c r="H34">
        <v>10316</v>
      </c>
      <c r="K34" t="e">
        <f>'NPA 5YR'!#REF!</f>
        <v>#REF!</v>
      </c>
      <c r="L34">
        <v>28280</v>
      </c>
      <c r="W34" s="104">
        <f>'Pg. 7'!$K$10</f>
        <v>0</v>
      </c>
      <c r="X34">
        <v>13177</v>
      </c>
      <c r="BC34" t="e">
        <f>#REF!</f>
        <v>#REF!</v>
      </c>
      <c r="BD34">
        <v>36</v>
      </c>
      <c r="BG34" t="e">
        <f>#REF!</f>
        <v>#REF!</v>
      </c>
      <c r="BH34">
        <v>314</v>
      </c>
      <c r="CA34" t="e">
        <f>#REF!</f>
        <v>#REF!</v>
      </c>
      <c r="CB34">
        <v>3175</v>
      </c>
      <c r="CE34" t="e">
        <f>#REF!</f>
        <v>#REF!</v>
      </c>
      <c r="CF34">
        <v>4254</v>
      </c>
      <c r="CG34" t="e">
        <f>#REF!</f>
        <v>#REF!</v>
      </c>
      <c r="CH34">
        <v>57</v>
      </c>
      <c r="CK34" t="e">
        <f>#REF!</f>
        <v>#REF!</v>
      </c>
      <c r="CL34">
        <v>92</v>
      </c>
      <c r="CS34" t="e">
        <f>#REF!</f>
        <v>#REF!</v>
      </c>
      <c r="CT34">
        <v>30</v>
      </c>
      <c r="CW34" t="e">
        <f>#REF!</f>
        <v>#REF!</v>
      </c>
      <c r="CX34">
        <v>249</v>
      </c>
      <c r="CY34" t="e">
        <f>#REF!</f>
        <v>#REF!</v>
      </c>
      <c r="CZ34">
        <v>132</v>
      </c>
      <c r="DC34" t="e">
        <f>#REF!</f>
        <v>#REF!</v>
      </c>
      <c r="DD34">
        <v>148</v>
      </c>
      <c r="DK34" t="e">
        <f>#REF!</f>
        <v>#REF!</v>
      </c>
      <c r="DL34">
        <v>17866</v>
      </c>
      <c r="DO34" t="e">
        <f>#REF!</f>
        <v>#REF!</v>
      </c>
      <c r="DP34">
        <v>17879</v>
      </c>
      <c r="DQ34" t="e">
        <f>#REF!</f>
        <v>#REF!</v>
      </c>
      <c r="DR34">
        <v>30</v>
      </c>
      <c r="DU34" t="e">
        <f>#REF!</f>
        <v>#REF!</v>
      </c>
      <c r="DV34">
        <v>88</v>
      </c>
    </row>
    <row r="35" spans="1:126" x14ac:dyDescent="0.3">
      <c r="A35" t="e">
        <f>#REF!</f>
        <v>#REF!</v>
      </c>
      <c r="B35">
        <v>19974</v>
      </c>
      <c r="G35">
        <f>'NPA 5YR'!$75:$75</f>
        <v>22</v>
      </c>
      <c r="H35">
        <v>16967</v>
      </c>
      <c r="K35" t="e">
        <f>'NPA 5YR'!#REF!</f>
        <v>#REF!</v>
      </c>
      <c r="L35">
        <v>28281</v>
      </c>
      <c r="W35" s="104">
        <f>'Pg. 7'!$L$10</f>
        <v>0</v>
      </c>
      <c r="X35">
        <v>13178</v>
      </c>
      <c r="BC35" t="e">
        <f>#REF!</f>
        <v>#REF!</v>
      </c>
      <c r="BD35">
        <v>37</v>
      </c>
      <c r="BG35" t="e">
        <f>#REF!</f>
        <v>#REF!</v>
      </c>
      <c r="BH35">
        <v>315</v>
      </c>
      <c r="CA35" t="e">
        <f>#REF!</f>
        <v>#REF!</v>
      </c>
      <c r="CB35">
        <v>3176</v>
      </c>
      <c r="CE35" t="e">
        <f>#REF!</f>
        <v>#REF!</v>
      </c>
      <c r="CF35">
        <v>4255</v>
      </c>
      <c r="CG35" t="e">
        <f>#REF!</f>
        <v>#REF!</v>
      </c>
      <c r="CH35">
        <v>58</v>
      </c>
      <c r="CK35" t="e">
        <f>#REF!</f>
        <v>#REF!</v>
      </c>
      <c r="CL35">
        <v>101</v>
      </c>
      <c r="CS35" t="e">
        <f>#REF!</f>
        <v>#REF!</v>
      </c>
      <c r="CT35">
        <v>31</v>
      </c>
      <c r="CW35" t="e">
        <f>#REF!</f>
        <v>#REF!</v>
      </c>
      <c r="CX35">
        <v>250</v>
      </c>
      <c r="CY35" t="e">
        <f>#REF!</f>
        <v>#REF!</v>
      </c>
      <c r="CZ35">
        <v>133</v>
      </c>
      <c r="DC35" t="e">
        <f>#REF!</f>
        <v>#REF!</v>
      </c>
      <c r="DD35">
        <v>149</v>
      </c>
      <c r="DK35" t="e">
        <f>#REF!</f>
        <v>#REF!</v>
      </c>
      <c r="DL35">
        <v>17867</v>
      </c>
      <c r="DO35" t="e">
        <f>#REF!</f>
        <v>#REF!</v>
      </c>
      <c r="DP35">
        <v>17880</v>
      </c>
      <c r="DQ35" t="e">
        <f>#REF!</f>
        <v>#REF!</v>
      </c>
      <c r="DR35">
        <v>31</v>
      </c>
      <c r="DU35" t="e">
        <f>#REF!</f>
        <v>#REF!</v>
      </c>
      <c r="DV35">
        <v>89</v>
      </c>
    </row>
    <row r="36" spans="1:126" x14ac:dyDescent="0.3">
      <c r="A36" t="e">
        <f>#REF!</f>
        <v>#REF!</v>
      </c>
      <c r="B36">
        <v>20030</v>
      </c>
      <c r="G36">
        <f>'NPA 5YR'!$76:$76</f>
        <v>2</v>
      </c>
      <c r="H36">
        <v>17039</v>
      </c>
      <c r="K36" t="e">
        <f>'NPA 5YR'!#REF!</f>
        <v>#REF!</v>
      </c>
      <c r="L36">
        <v>28282</v>
      </c>
      <c r="W36" s="104">
        <f>'Pg. 7'!$C$11</f>
        <v>103885.38164000001</v>
      </c>
      <c r="X36">
        <v>13179</v>
      </c>
      <c r="BC36" t="e">
        <f>#REF!</f>
        <v>#REF!</v>
      </c>
      <c r="BD36">
        <v>38</v>
      </c>
      <c r="BG36" t="e">
        <f>#REF!</f>
        <v>#REF!</v>
      </c>
      <c r="BH36">
        <v>316</v>
      </c>
      <c r="CA36" t="e">
        <f>#REF!</f>
        <v>#REF!</v>
      </c>
      <c r="CB36">
        <v>3177</v>
      </c>
      <c r="CE36" t="e">
        <f>#REF!</f>
        <v>#REF!</v>
      </c>
      <c r="CF36">
        <v>4256</v>
      </c>
      <c r="CG36" t="e">
        <f>#REF!</f>
        <v>#REF!</v>
      </c>
      <c r="CH36">
        <v>59</v>
      </c>
      <c r="CK36" t="e">
        <f>#REF!</f>
        <v>#REF!</v>
      </c>
      <c r="CL36">
        <v>102</v>
      </c>
      <c r="CS36" t="e">
        <f>#REF!</f>
        <v>#REF!</v>
      </c>
      <c r="CT36">
        <v>32</v>
      </c>
      <c r="CW36" t="e">
        <f>#REF!</f>
        <v>#REF!</v>
      </c>
      <c r="CX36">
        <v>251</v>
      </c>
      <c r="CY36" t="e">
        <f>#REF!</f>
        <v>#REF!</v>
      </c>
      <c r="CZ36">
        <v>134</v>
      </c>
      <c r="DC36" t="e">
        <f>#REF!</f>
        <v>#REF!</v>
      </c>
      <c r="DD36">
        <v>150</v>
      </c>
      <c r="DK36" t="e">
        <f>#REF!</f>
        <v>#REF!</v>
      </c>
      <c r="DL36">
        <v>17868</v>
      </c>
      <c r="DO36" t="e">
        <f>#REF!</f>
        <v>#REF!</v>
      </c>
      <c r="DP36">
        <v>17881</v>
      </c>
      <c r="DQ36" t="e">
        <f>#REF!</f>
        <v>#REF!</v>
      </c>
      <c r="DR36">
        <v>32</v>
      </c>
      <c r="DU36" t="e">
        <f>#REF!</f>
        <v>#REF!</v>
      </c>
      <c r="DV36">
        <v>90</v>
      </c>
    </row>
    <row r="37" spans="1:126" x14ac:dyDescent="0.3">
      <c r="A37" t="e">
        <f>#REF!</f>
        <v>#REF!</v>
      </c>
      <c r="B37">
        <v>20759</v>
      </c>
      <c r="G37">
        <f>'NPA 5YR'!$77:$77</f>
        <v>0</v>
      </c>
      <c r="H37">
        <v>17256</v>
      </c>
      <c r="W37" s="104">
        <f>'Pg. 7'!$D$11</f>
        <v>17222.000000000004</v>
      </c>
      <c r="X37">
        <v>13180</v>
      </c>
      <c r="BC37" t="e">
        <f>#REF!</f>
        <v>#REF!</v>
      </c>
      <c r="BD37">
        <v>39</v>
      </c>
      <c r="BG37" t="e">
        <f>#REF!</f>
        <v>#REF!</v>
      </c>
      <c r="BH37">
        <v>317</v>
      </c>
      <c r="CA37" t="e">
        <f>#REF!</f>
        <v>#REF!</v>
      </c>
      <c r="CB37">
        <v>3178</v>
      </c>
      <c r="CE37" t="e">
        <f>#REF!</f>
        <v>#REF!</v>
      </c>
      <c r="CF37">
        <v>4257</v>
      </c>
      <c r="CG37" t="e">
        <f>#REF!</f>
        <v>#REF!</v>
      </c>
      <c r="CH37">
        <v>60</v>
      </c>
      <c r="CK37" t="e">
        <f>#REF!</f>
        <v>#REF!</v>
      </c>
      <c r="CL37">
        <v>103</v>
      </c>
      <c r="CS37" t="e">
        <f>#REF!</f>
        <v>#REF!</v>
      </c>
      <c r="CT37">
        <v>33</v>
      </c>
      <c r="CW37" t="e">
        <f>#REF!</f>
        <v>#REF!</v>
      </c>
      <c r="CX37">
        <v>252</v>
      </c>
      <c r="CY37" t="e">
        <f>#REF!</f>
        <v>#REF!</v>
      </c>
      <c r="CZ37">
        <v>135</v>
      </c>
      <c r="DC37" t="e">
        <f>#REF!</f>
        <v>#REF!</v>
      </c>
      <c r="DD37">
        <v>151</v>
      </c>
      <c r="DK37" t="e">
        <f>#REF!</f>
        <v>#REF!</v>
      </c>
      <c r="DL37">
        <v>17869</v>
      </c>
      <c r="DO37" t="e">
        <f>#REF!</f>
        <v>#REF!</v>
      </c>
      <c r="DP37">
        <v>17882</v>
      </c>
      <c r="DQ37" t="e">
        <f>#REF!</f>
        <v>#REF!</v>
      </c>
      <c r="DR37">
        <v>33</v>
      </c>
      <c r="DU37" t="e">
        <f>#REF!</f>
        <v>#REF!</v>
      </c>
      <c r="DV37">
        <v>91</v>
      </c>
    </row>
    <row r="38" spans="1:126" x14ac:dyDescent="0.3">
      <c r="A38" t="e">
        <f>#REF!</f>
        <v>#REF!</v>
      </c>
      <c r="B38">
        <v>22158</v>
      </c>
      <c r="G38" t="e">
        <f>_xlfn.SINGLE('NPA 5YR'!#REF!)</f>
        <v>#REF!</v>
      </c>
      <c r="H38">
        <v>22651</v>
      </c>
      <c r="W38" s="104">
        <f>'Pg. 7'!$E$11</f>
        <v>34978.155013999996</v>
      </c>
      <c r="X38">
        <v>13181</v>
      </c>
      <c r="BC38" t="e">
        <f>#REF!</f>
        <v>#REF!</v>
      </c>
      <c r="BD38">
        <v>40</v>
      </c>
      <c r="BG38" t="e">
        <f>#REF!</f>
        <v>#REF!</v>
      </c>
      <c r="BH38">
        <v>318</v>
      </c>
      <c r="CA38" t="e">
        <f>#REF!</f>
        <v>#REF!</v>
      </c>
      <c r="CB38">
        <v>3179</v>
      </c>
      <c r="CE38" t="e">
        <f>#REF!</f>
        <v>#REF!</v>
      </c>
      <c r="CF38">
        <v>4258</v>
      </c>
      <c r="CG38" t="e">
        <f>#REF!</f>
        <v>#REF!</v>
      </c>
      <c r="CH38">
        <v>61</v>
      </c>
      <c r="CK38" t="e">
        <f>#REF!</f>
        <v>#REF!</v>
      </c>
      <c r="CL38">
        <v>104</v>
      </c>
      <c r="CS38" t="e">
        <f>#REF!</f>
        <v>#REF!</v>
      </c>
      <c r="CT38">
        <v>34</v>
      </c>
      <c r="CW38" t="e">
        <f>#REF!</f>
        <v>#REF!</v>
      </c>
      <c r="CX38">
        <v>253</v>
      </c>
      <c r="CY38" t="e">
        <f>#REF!</f>
        <v>#REF!</v>
      </c>
      <c r="CZ38">
        <v>136</v>
      </c>
      <c r="DC38" t="e">
        <f>#REF!</f>
        <v>#REF!</v>
      </c>
      <c r="DD38">
        <v>152</v>
      </c>
      <c r="DK38" t="e">
        <f>#REF!</f>
        <v>#REF!</v>
      </c>
      <c r="DL38">
        <v>17870</v>
      </c>
      <c r="DO38" t="e">
        <f>#REF!</f>
        <v>#REF!</v>
      </c>
      <c r="DP38">
        <v>17883</v>
      </c>
      <c r="DQ38" t="e">
        <f>#REF!</f>
        <v>#REF!</v>
      </c>
      <c r="DR38">
        <v>34</v>
      </c>
      <c r="DU38" t="e">
        <f>#REF!</f>
        <v>#REF!</v>
      </c>
      <c r="DV38">
        <v>92</v>
      </c>
    </row>
    <row r="39" spans="1:126" x14ac:dyDescent="0.3">
      <c r="A39" t="e">
        <f>#REF!</f>
        <v>#REF!</v>
      </c>
      <c r="B39">
        <v>22159</v>
      </c>
      <c r="G39">
        <f>'NPA 5YR'!$74:$74</f>
        <v>281.3</v>
      </c>
      <c r="H39">
        <v>26083</v>
      </c>
      <c r="W39" s="104">
        <f>'Pg. 7'!$F$11</f>
        <v>0</v>
      </c>
      <c r="X39">
        <v>13182</v>
      </c>
      <c r="BC39" t="e">
        <f>#REF!</f>
        <v>#REF!</v>
      </c>
      <c r="BD39">
        <v>41</v>
      </c>
      <c r="BG39" t="e">
        <f>#REF!</f>
        <v>#REF!</v>
      </c>
      <c r="BH39">
        <v>319</v>
      </c>
      <c r="CA39" t="e">
        <f>#REF!</f>
        <v>#REF!</v>
      </c>
      <c r="CB39">
        <v>3180</v>
      </c>
      <c r="CE39" t="e">
        <f>#REF!</f>
        <v>#REF!</v>
      </c>
      <c r="CF39">
        <v>4259</v>
      </c>
      <c r="CG39" t="e">
        <f>#REF!</f>
        <v>#REF!</v>
      </c>
      <c r="CH39">
        <v>62</v>
      </c>
      <c r="CK39" t="e">
        <f>#REF!</f>
        <v>#REF!</v>
      </c>
      <c r="CL39">
        <v>113</v>
      </c>
      <c r="CS39" t="e">
        <f>#REF!</f>
        <v>#REF!</v>
      </c>
      <c r="CT39">
        <v>35</v>
      </c>
      <c r="CW39" t="e">
        <f>#REF!</f>
        <v>#REF!</v>
      </c>
      <c r="CX39">
        <v>254</v>
      </c>
      <c r="CY39" t="e">
        <f>#REF!</f>
        <v>#REF!</v>
      </c>
      <c r="CZ39">
        <v>137</v>
      </c>
      <c r="DC39" t="e">
        <f>#REF!</f>
        <v>#REF!</v>
      </c>
      <c r="DD39">
        <v>153</v>
      </c>
      <c r="DO39" t="e">
        <f>#REF!</f>
        <v>#REF!</v>
      </c>
      <c r="DP39">
        <v>17884</v>
      </c>
      <c r="DQ39" t="e">
        <f>#REF!</f>
        <v>#REF!</v>
      </c>
      <c r="DR39">
        <v>35</v>
      </c>
      <c r="DU39" t="e">
        <f>#REF!</f>
        <v>#REF!</v>
      </c>
      <c r="DV39">
        <v>93</v>
      </c>
    </row>
    <row r="40" spans="1:126" x14ac:dyDescent="0.3">
      <c r="A40" t="e">
        <f>#REF!</f>
        <v>#REF!</v>
      </c>
      <c r="B40">
        <v>22160</v>
      </c>
      <c r="G40" t="e">
        <f>_xlfn.SINGLE('NPA 5YR'!#REF!)</f>
        <v>#REF!</v>
      </c>
      <c r="H40">
        <v>28277</v>
      </c>
      <c r="W40" s="104">
        <f>'Pg. 7'!$G$11</f>
        <v>7806.8411219999998</v>
      </c>
      <c r="X40">
        <v>13183</v>
      </c>
      <c r="BC40" t="e">
        <f>#REF!</f>
        <v>#REF!</v>
      </c>
      <c r="BD40">
        <v>42</v>
      </c>
      <c r="BG40" t="e">
        <f>#REF!</f>
        <v>#REF!</v>
      </c>
      <c r="BH40">
        <v>320</v>
      </c>
      <c r="CA40" t="e">
        <f>#REF!</f>
        <v>#REF!</v>
      </c>
      <c r="CB40">
        <v>3181</v>
      </c>
      <c r="CE40" t="e">
        <f>#REF!</f>
        <v>#REF!</v>
      </c>
      <c r="CF40">
        <v>4260</v>
      </c>
      <c r="CG40" t="e">
        <f>#REF!</f>
        <v>#REF!</v>
      </c>
      <c r="CH40">
        <v>63</v>
      </c>
      <c r="CK40" t="e">
        <f>#REF!</f>
        <v>#REF!</v>
      </c>
      <c r="CL40">
        <v>114</v>
      </c>
      <c r="CS40" t="e">
        <f>#REF!</f>
        <v>#REF!</v>
      </c>
      <c r="CT40">
        <v>36</v>
      </c>
      <c r="CW40" t="e">
        <f>#REF!</f>
        <v>#REF!</v>
      </c>
      <c r="CX40">
        <v>255</v>
      </c>
      <c r="CY40" t="e">
        <f>#REF!</f>
        <v>#REF!</v>
      </c>
      <c r="CZ40">
        <v>138</v>
      </c>
      <c r="DC40" t="e">
        <f>#REF!</f>
        <v>#REF!</v>
      </c>
      <c r="DD40">
        <v>154</v>
      </c>
      <c r="DO40" t="e">
        <f>#REF!</f>
        <v>#REF!</v>
      </c>
      <c r="DP40">
        <v>17885</v>
      </c>
      <c r="DQ40" t="e">
        <f>#REF!</f>
        <v>#REF!</v>
      </c>
      <c r="DR40">
        <v>36</v>
      </c>
      <c r="DU40" t="e">
        <f>#REF!</f>
        <v>#REF!</v>
      </c>
      <c r="DV40">
        <v>94</v>
      </c>
    </row>
    <row r="41" spans="1:126" x14ac:dyDescent="0.3">
      <c r="A41" t="e">
        <f>#REF!</f>
        <v>#REF!</v>
      </c>
      <c r="B41">
        <v>22338</v>
      </c>
      <c r="G41" t="e">
        <f>_xlfn.SINGLE('NPA 5YR'!#REF!)</f>
        <v>#REF!</v>
      </c>
      <c r="H41">
        <v>28278</v>
      </c>
      <c r="W41" s="104">
        <f>'Pg. 7'!$H$11</f>
        <v>0</v>
      </c>
      <c r="X41">
        <v>13184</v>
      </c>
      <c r="BC41" t="e">
        <f>#REF!</f>
        <v>#REF!</v>
      </c>
      <c r="BD41">
        <v>43</v>
      </c>
      <c r="BG41" t="e">
        <f>#REF!</f>
        <v>#REF!</v>
      </c>
      <c r="BH41">
        <v>321</v>
      </c>
      <c r="CA41" t="e">
        <f>#REF!</f>
        <v>#REF!</v>
      </c>
      <c r="CB41">
        <v>3182</v>
      </c>
      <c r="CE41" t="e">
        <f>#REF!</f>
        <v>#REF!</v>
      </c>
      <c r="CF41">
        <v>4261</v>
      </c>
      <c r="CG41" t="e">
        <f>#REF!</f>
        <v>#REF!</v>
      </c>
      <c r="CH41">
        <v>64</v>
      </c>
      <c r="CK41" t="e">
        <f>#REF!</f>
        <v>#REF!</v>
      </c>
      <c r="CL41">
        <v>115</v>
      </c>
      <c r="CS41" t="e">
        <f>#REF!</f>
        <v>#REF!</v>
      </c>
      <c r="CT41">
        <v>37</v>
      </c>
      <c r="CW41" t="e">
        <f>#REF!</f>
        <v>#REF!</v>
      </c>
      <c r="CX41">
        <v>256</v>
      </c>
      <c r="CY41" t="e">
        <f>#REF!</f>
        <v>#REF!</v>
      </c>
      <c r="CZ41">
        <v>139</v>
      </c>
      <c r="DC41" t="e">
        <f>#REF!</f>
        <v>#REF!</v>
      </c>
      <c r="DD41">
        <v>155</v>
      </c>
      <c r="DO41" t="e">
        <f>#REF!</f>
        <v>#REF!</v>
      </c>
      <c r="DP41">
        <v>17886</v>
      </c>
      <c r="DQ41" t="e">
        <f>#REF!</f>
        <v>#REF!</v>
      </c>
      <c r="DR41">
        <v>37</v>
      </c>
      <c r="DU41" t="e">
        <f>#REF!</f>
        <v>#REF!</v>
      </c>
      <c r="DV41">
        <v>95</v>
      </c>
    </row>
    <row r="42" spans="1:126" x14ac:dyDescent="0.3">
      <c r="A42" t="e">
        <f>#REF!</f>
        <v>#REF!</v>
      </c>
      <c r="B42">
        <v>27065</v>
      </c>
      <c r="W42" s="104">
        <f>'Pg. 7'!$I$11</f>
        <v>0</v>
      </c>
      <c r="X42">
        <v>13185</v>
      </c>
      <c r="BC42" t="e">
        <f>#REF!</f>
        <v>#REF!</v>
      </c>
      <c r="BD42">
        <v>44</v>
      </c>
      <c r="BG42" t="e">
        <f>#REF!</f>
        <v>#REF!</v>
      </c>
      <c r="BH42">
        <v>322</v>
      </c>
      <c r="CA42" t="e">
        <f>#REF!</f>
        <v>#REF!</v>
      </c>
      <c r="CB42">
        <v>3183</v>
      </c>
      <c r="CE42" t="e">
        <f>#REF!</f>
        <v>#REF!</v>
      </c>
      <c r="CF42">
        <v>4262</v>
      </c>
      <c r="CG42" t="e">
        <f>#REF!</f>
        <v>#REF!</v>
      </c>
      <c r="CH42">
        <v>65</v>
      </c>
      <c r="CK42" t="e">
        <f>#REF!</f>
        <v>#REF!</v>
      </c>
      <c r="CL42">
        <v>116</v>
      </c>
      <c r="CS42" t="e">
        <f>#REF!</f>
        <v>#REF!</v>
      </c>
      <c r="CT42">
        <v>38</v>
      </c>
      <c r="CW42" t="e">
        <f>#REF!</f>
        <v>#REF!</v>
      </c>
      <c r="CX42">
        <v>257</v>
      </c>
      <c r="CY42" t="e">
        <f>#REF!</f>
        <v>#REF!</v>
      </c>
      <c r="CZ42">
        <v>140</v>
      </c>
      <c r="DC42" t="e">
        <f>#REF!</f>
        <v>#REF!</v>
      </c>
      <c r="DD42">
        <v>156</v>
      </c>
      <c r="DO42" t="e">
        <f>#REF!</f>
        <v>#REF!</v>
      </c>
      <c r="DP42">
        <v>17887</v>
      </c>
      <c r="DQ42" t="e">
        <f>#REF!</f>
        <v>#REF!</v>
      </c>
      <c r="DR42">
        <v>38</v>
      </c>
      <c r="DU42" t="e">
        <f>#REF!</f>
        <v>#REF!</v>
      </c>
      <c r="DV42">
        <v>96</v>
      </c>
    </row>
    <row r="43" spans="1:126" x14ac:dyDescent="0.3">
      <c r="A43" t="e">
        <f>#REF!</f>
        <v>#REF!</v>
      </c>
      <c r="B43">
        <v>27066</v>
      </c>
      <c r="W43" s="104">
        <f>'Pg. 7'!$J$11</f>
        <v>0</v>
      </c>
      <c r="X43">
        <v>13186</v>
      </c>
      <c r="BC43" t="e">
        <f>#REF!</f>
        <v>#REF!</v>
      </c>
      <c r="BD43">
        <v>45</v>
      </c>
      <c r="BG43" t="e">
        <f>#REF!</f>
        <v>#REF!</v>
      </c>
      <c r="BH43">
        <v>323</v>
      </c>
      <c r="CA43" t="e">
        <f>#REF!</f>
        <v>#REF!</v>
      </c>
      <c r="CB43">
        <v>3184</v>
      </c>
      <c r="CE43" t="e">
        <f>#REF!</f>
        <v>#REF!</v>
      </c>
      <c r="CF43">
        <v>4263</v>
      </c>
      <c r="CG43" t="e">
        <f>#REF!</f>
        <v>#REF!</v>
      </c>
      <c r="CH43">
        <v>66</v>
      </c>
      <c r="CK43" t="e">
        <f>#REF!</f>
        <v>#REF!</v>
      </c>
      <c r="CL43">
        <v>117</v>
      </c>
      <c r="CS43" t="e">
        <f>#REF!</f>
        <v>#REF!</v>
      </c>
      <c r="CT43">
        <v>39</v>
      </c>
      <c r="CW43" t="e">
        <f>#REF!</f>
        <v>#REF!</v>
      </c>
      <c r="CX43">
        <v>258</v>
      </c>
      <c r="CY43" t="e">
        <f>#REF!</f>
        <v>#REF!</v>
      </c>
      <c r="CZ43">
        <v>141</v>
      </c>
      <c r="DC43" t="e">
        <f>#REF!</f>
        <v>#REF!</v>
      </c>
      <c r="DD43">
        <v>157</v>
      </c>
      <c r="DO43" t="e">
        <f>#REF!</f>
        <v>#REF!</v>
      </c>
      <c r="DP43">
        <v>17888</v>
      </c>
      <c r="DQ43" t="e">
        <f>#REF!</f>
        <v>#REF!</v>
      </c>
      <c r="DR43">
        <v>39</v>
      </c>
      <c r="DU43" t="e">
        <f>#REF!</f>
        <v>#REF!</v>
      </c>
      <c r="DV43">
        <v>97</v>
      </c>
    </row>
    <row r="44" spans="1:126" x14ac:dyDescent="0.3">
      <c r="W44" s="104">
        <f>'Pg. 7'!$K$11</f>
        <v>0</v>
      </c>
      <c r="X44">
        <v>13187</v>
      </c>
      <c r="BC44" t="e">
        <f>#REF!</f>
        <v>#REF!</v>
      </c>
      <c r="BD44">
        <v>46</v>
      </c>
      <c r="BG44" t="e">
        <f>#REF!</f>
        <v>#REF!</v>
      </c>
      <c r="BH44">
        <v>324</v>
      </c>
      <c r="CA44" t="e">
        <f>#REF!</f>
        <v>#REF!</v>
      </c>
      <c r="CB44">
        <v>3185</v>
      </c>
      <c r="CE44" t="e">
        <f>#REF!</f>
        <v>#REF!</v>
      </c>
      <c r="CF44">
        <v>4264</v>
      </c>
      <c r="CG44" t="e">
        <f>#REF!</f>
        <v>#REF!</v>
      </c>
      <c r="CH44">
        <v>67</v>
      </c>
      <c r="CK44" t="e">
        <f>#REF!</f>
        <v>#REF!</v>
      </c>
      <c r="CL44">
        <v>118</v>
      </c>
      <c r="CS44" t="e">
        <f>#REF!</f>
        <v>#REF!</v>
      </c>
      <c r="CT44">
        <v>40</v>
      </c>
      <c r="CW44" t="e">
        <f>#REF!</f>
        <v>#REF!</v>
      </c>
      <c r="CX44">
        <v>259</v>
      </c>
      <c r="CY44" t="e">
        <f>#REF!</f>
        <v>#REF!</v>
      </c>
      <c r="CZ44">
        <v>142</v>
      </c>
      <c r="DC44" t="e">
        <f>#REF!</f>
        <v>#REF!</v>
      </c>
      <c r="DD44">
        <v>158</v>
      </c>
      <c r="DO44" t="e">
        <f>#REF!</f>
        <v>#REF!</v>
      </c>
      <c r="DP44">
        <v>17889</v>
      </c>
      <c r="DQ44" t="e">
        <f>#REF!</f>
        <v>#REF!</v>
      </c>
      <c r="DR44">
        <v>40</v>
      </c>
      <c r="DU44" t="e">
        <f>#REF!</f>
        <v>#REF!</v>
      </c>
      <c r="DV44">
        <v>98</v>
      </c>
    </row>
    <row r="45" spans="1:126" x14ac:dyDescent="0.3">
      <c r="W45" s="104">
        <f>'Pg. 7'!$L$11</f>
        <v>0</v>
      </c>
      <c r="X45">
        <v>13188</v>
      </c>
      <c r="BC45" t="e">
        <f>#REF!</f>
        <v>#REF!</v>
      </c>
      <c r="BD45">
        <v>47</v>
      </c>
      <c r="BG45" t="e">
        <f>#REF!</f>
        <v>#REF!</v>
      </c>
      <c r="BH45">
        <v>325</v>
      </c>
      <c r="CA45" t="e">
        <f>#REF!</f>
        <v>#REF!</v>
      </c>
      <c r="CB45">
        <v>3186</v>
      </c>
      <c r="CE45" t="e">
        <f>#REF!</f>
        <v>#REF!</v>
      </c>
      <c r="CF45">
        <v>4265</v>
      </c>
      <c r="CG45" t="e">
        <f>#REF!</f>
        <v>#REF!</v>
      </c>
      <c r="CH45">
        <v>68</v>
      </c>
      <c r="CK45" t="e">
        <f>#REF!</f>
        <v>#REF!</v>
      </c>
      <c r="CL45">
        <v>119</v>
      </c>
      <c r="CS45" t="e">
        <f>#REF!</f>
        <v>#REF!</v>
      </c>
      <c r="CT45">
        <v>41</v>
      </c>
      <c r="CW45" t="e">
        <f>#REF!</f>
        <v>#REF!</v>
      </c>
      <c r="CX45">
        <v>260</v>
      </c>
      <c r="CY45" t="e">
        <f>#REF!</f>
        <v>#REF!</v>
      </c>
      <c r="CZ45">
        <v>143</v>
      </c>
      <c r="DC45" t="e">
        <f>#REF!</f>
        <v>#REF!</v>
      </c>
      <c r="DD45">
        <v>159</v>
      </c>
      <c r="DO45" t="e">
        <f>#REF!</f>
        <v>#REF!</v>
      </c>
      <c r="DP45">
        <v>17890</v>
      </c>
      <c r="DQ45" t="e">
        <f>#REF!</f>
        <v>#REF!</v>
      </c>
      <c r="DR45">
        <v>41</v>
      </c>
      <c r="DU45" t="e">
        <f>#REF!</f>
        <v>#REF!</v>
      </c>
      <c r="DV45">
        <v>99</v>
      </c>
    </row>
    <row r="46" spans="1:126" x14ac:dyDescent="0.3">
      <c r="W46" s="104">
        <f>'Pg. 7'!$C$12</f>
        <v>0</v>
      </c>
      <c r="X46">
        <v>13189</v>
      </c>
      <c r="BC46" t="e">
        <f>#REF!</f>
        <v>#REF!</v>
      </c>
      <c r="BD46">
        <v>48</v>
      </c>
      <c r="BG46" t="e">
        <f>#REF!</f>
        <v>#REF!</v>
      </c>
      <c r="BH46">
        <v>326</v>
      </c>
      <c r="CA46" t="e">
        <f>#REF!</f>
        <v>#REF!</v>
      </c>
      <c r="CB46">
        <v>3187</v>
      </c>
      <c r="CE46" t="e">
        <f>#REF!</f>
        <v>#REF!</v>
      </c>
      <c r="CF46">
        <v>4266</v>
      </c>
      <c r="CG46" t="e">
        <f>#REF!</f>
        <v>#REF!</v>
      </c>
      <c r="CH46">
        <v>69</v>
      </c>
      <c r="CK46" t="e">
        <f>#REF!</f>
        <v>#REF!</v>
      </c>
      <c r="CL46">
        <v>120</v>
      </c>
      <c r="CS46" t="e">
        <f>#REF!</f>
        <v>#REF!</v>
      </c>
      <c r="CT46">
        <v>42</v>
      </c>
      <c r="CW46" t="e">
        <f>#REF!</f>
        <v>#REF!</v>
      </c>
      <c r="CX46">
        <v>261</v>
      </c>
      <c r="CY46" t="e">
        <f>#REF!</f>
        <v>#REF!</v>
      </c>
      <c r="CZ46">
        <v>144</v>
      </c>
      <c r="DC46" t="e">
        <f>#REF!</f>
        <v>#REF!</v>
      </c>
      <c r="DD46">
        <v>160</v>
      </c>
      <c r="DO46" t="e">
        <f>#REF!</f>
        <v>#REF!</v>
      </c>
      <c r="DP46">
        <v>17891</v>
      </c>
      <c r="DQ46" t="e">
        <f>#REF!</f>
        <v>#REF!</v>
      </c>
      <c r="DR46">
        <v>42</v>
      </c>
      <c r="DU46" t="e">
        <f>#REF!</f>
        <v>#REF!</v>
      </c>
      <c r="DV46">
        <v>100</v>
      </c>
    </row>
    <row r="47" spans="1:126" x14ac:dyDescent="0.3">
      <c r="W47" s="104">
        <f>'Pg. 7'!$D$12</f>
        <v>0</v>
      </c>
      <c r="X47">
        <v>13190</v>
      </c>
      <c r="BC47" t="e">
        <f>#REF!</f>
        <v>#REF!</v>
      </c>
      <c r="BD47">
        <v>49</v>
      </c>
      <c r="BG47" t="e">
        <f>#REF!</f>
        <v>#REF!</v>
      </c>
      <c r="BH47">
        <v>327</v>
      </c>
      <c r="CA47" t="e">
        <f>#REF!</f>
        <v>#REF!</v>
      </c>
      <c r="CB47">
        <v>3188</v>
      </c>
      <c r="CE47" t="e">
        <f>#REF!</f>
        <v>#REF!</v>
      </c>
      <c r="CF47">
        <v>4267</v>
      </c>
      <c r="CG47" t="e">
        <f>#REF!</f>
        <v>#REF!</v>
      </c>
      <c r="CH47">
        <v>70</v>
      </c>
      <c r="CK47" t="e">
        <f>#REF!</f>
        <v>#REF!</v>
      </c>
      <c r="CL47">
        <v>121</v>
      </c>
      <c r="CS47" t="e">
        <f>#REF!</f>
        <v>#REF!</v>
      </c>
      <c r="CT47">
        <v>43</v>
      </c>
      <c r="CW47" t="e">
        <f>#REF!</f>
        <v>#REF!</v>
      </c>
      <c r="CX47">
        <v>262</v>
      </c>
      <c r="CY47" t="e">
        <f>#REF!</f>
        <v>#REF!</v>
      </c>
      <c r="CZ47">
        <v>145</v>
      </c>
      <c r="DC47" t="e">
        <f>#REF!</f>
        <v>#REF!</v>
      </c>
      <c r="DD47">
        <v>161</v>
      </c>
      <c r="DO47" t="e">
        <f>#REF!</f>
        <v>#REF!</v>
      </c>
      <c r="DP47">
        <v>17892</v>
      </c>
      <c r="DQ47" t="e">
        <f>#REF!</f>
        <v>#REF!</v>
      </c>
      <c r="DR47">
        <v>43</v>
      </c>
      <c r="DU47" t="e">
        <f>#REF!</f>
        <v>#REF!</v>
      </c>
      <c r="DV47">
        <v>101</v>
      </c>
    </row>
    <row r="48" spans="1:126" x14ac:dyDescent="0.3">
      <c r="W48" s="104">
        <f>'Pg. 7'!$E$12</f>
        <v>0</v>
      </c>
      <c r="X48">
        <v>13191</v>
      </c>
      <c r="BC48" t="e">
        <f>#REF!</f>
        <v>#REF!</v>
      </c>
      <c r="BD48">
        <v>50</v>
      </c>
      <c r="BG48" t="e">
        <f>#REF!</f>
        <v>#REF!</v>
      </c>
      <c r="BH48">
        <v>328</v>
      </c>
      <c r="CA48" t="e">
        <f>#REF!</f>
        <v>#REF!</v>
      </c>
      <c r="CB48">
        <v>3189</v>
      </c>
      <c r="CE48" t="e">
        <f>#REF!</f>
        <v>#REF!</v>
      </c>
      <c r="CF48">
        <v>4268</v>
      </c>
      <c r="CG48" t="e">
        <f>#REF!</f>
        <v>#REF!</v>
      </c>
      <c r="CH48">
        <v>71</v>
      </c>
      <c r="CK48" t="e">
        <f>#REF!</f>
        <v>#REF!</v>
      </c>
      <c r="CL48">
        <v>122</v>
      </c>
      <c r="CS48" t="e">
        <f>#REF!</f>
        <v>#REF!</v>
      </c>
      <c r="CT48">
        <v>44</v>
      </c>
      <c r="CW48" t="e">
        <f>#REF!</f>
        <v>#REF!</v>
      </c>
      <c r="CX48">
        <v>263</v>
      </c>
      <c r="CY48" t="e">
        <f>#REF!</f>
        <v>#REF!</v>
      </c>
      <c r="CZ48">
        <v>146</v>
      </c>
      <c r="DC48" t="e">
        <f>#REF!</f>
        <v>#REF!</v>
      </c>
      <c r="DD48">
        <v>162</v>
      </c>
      <c r="DO48" t="e">
        <f>#REF!</f>
        <v>#REF!</v>
      </c>
      <c r="DP48">
        <v>17893</v>
      </c>
      <c r="DQ48" t="e">
        <f>#REF!</f>
        <v>#REF!</v>
      </c>
      <c r="DR48">
        <v>44</v>
      </c>
      <c r="DU48" t="e">
        <f>#REF!</f>
        <v>#REF!</v>
      </c>
      <c r="DV48">
        <v>102</v>
      </c>
    </row>
    <row r="49" spans="23:126" x14ac:dyDescent="0.3">
      <c r="W49" s="104">
        <f>'Pg. 7'!$F$12</f>
        <v>0</v>
      </c>
      <c r="X49">
        <v>13192</v>
      </c>
      <c r="BC49" t="e">
        <f>#REF!</f>
        <v>#REF!</v>
      </c>
      <c r="BD49">
        <v>51</v>
      </c>
      <c r="BG49" t="e">
        <f>#REF!</f>
        <v>#REF!</v>
      </c>
      <c r="BH49">
        <v>329</v>
      </c>
      <c r="CA49" t="e">
        <f>#REF!</f>
        <v>#REF!</v>
      </c>
      <c r="CB49">
        <v>3190</v>
      </c>
      <c r="CE49" t="e">
        <f>#REF!</f>
        <v>#REF!</v>
      </c>
      <c r="CF49">
        <v>4269</v>
      </c>
      <c r="CG49" t="e">
        <f>#REF!</f>
        <v>#REF!</v>
      </c>
      <c r="CH49">
        <v>93</v>
      </c>
      <c r="CK49" t="e">
        <f>#REF!</f>
        <v>#REF!</v>
      </c>
      <c r="CL49">
        <v>123</v>
      </c>
      <c r="CS49" t="e">
        <f>#REF!</f>
        <v>#REF!</v>
      </c>
      <c r="CT49">
        <v>45</v>
      </c>
      <c r="CW49" t="e">
        <f>#REF!</f>
        <v>#REF!</v>
      </c>
      <c r="CX49">
        <v>264</v>
      </c>
      <c r="CY49" t="e">
        <f>#REF!</f>
        <v>#REF!</v>
      </c>
      <c r="CZ49">
        <v>147</v>
      </c>
      <c r="DC49" t="e">
        <f>#REF!</f>
        <v>#REF!</v>
      </c>
      <c r="DD49">
        <v>163</v>
      </c>
      <c r="DO49" t="e">
        <f>#REF!</f>
        <v>#REF!</v>
      </c>
      <c r="DP49">
        <v>17894</v>
      </c>
      <c r="DQ49" t="e">
        <f>#REF!</f>
        <v>#REF!</v>
      </c>
      <c r="DR49">
        <v>45</v>
      </c>
      <c r="DU49" t="e">
        <f>#REF!</f>
        <v>#REF!</v>
      </c>
      <c r="DV49">
        <v>103</v>
      </c>
    </row>
    <row r="50" spans="23:126" x14ac:dyDescent="0.3">
      <c r="W50" s="104">
        <f>'Pg. 7'!$G$12</f>
        <v>0</v>
      </c>
      <c r="X50">
        <v>13193</v>
      </c>
      <c r="BC50" t="e">
        <f>#REF!</f>
        <v>#REF!</v>
      </c>
      <c r="BD50">
        <v>52</v>
      </c>
      <c r="BG50" t="e">
        <f>#REF!</f>
        <v>#REF!</v>
      </c>
      <c r="BH50">
        <v>330</v>
      </c>
      <c r="CA50" t="e">
        <f>#REF!</f>
        <v>#REF!</v>
      </c>
      <c r="CB50">
        <v>3191</v>
      </c>
      <c r="CE50" t="e">
        <f>#REF!</f>
        <v>#REF!</v>
      </c>
      <c r="CF50">
        <v>4270</v>
      </c>
      <c r="CG50" t="e">
        <f>#REF!</f>
        <v>#REF!</v>
      </c>
      <c r="CH50">
        <v>94</v>
      </c>
      <c r="CK50" t="e">
        <f>#REF!</f>
        <v>#REF!</v>
      </c>
      <c r="CL50">
        <v>124</v>
      </c>
      <c r="CS50" t="e">
        <f>#REF!</f>
        <v>#REF!</v>
      </c>
      <c r="CT50">
        <v>46</v>
      </c>
      <c r="CW50" t="e">
        <f>#REF!</f>
        <v>#REF!</v>
      </c>
      <c r="CX50">
        <v>265</v>
      </c>
      <c r="DC50" t="e">
        <f>#REF!</f>
        <v>#REF!</v>
      </c>
      <c r="DD50">
        <v>164</v>
      </c>
      <c r="DO50" t="e">
        <f>#REF!</f>
        <v>#REF!</v>
      </c>
      <c r="DP50">
        <v>17895</v>
      </c>
      <c r="DQ50" t="e">
        <f>#REF!</f>
        <v>#REF!</v>
      </c>
      <c r="DR50">
        <v>111</v>
      </c>
      <c r="DU50" t="e">
        <f>#REF!</f>
        <v>#REF!</v>
      </c>
      <c r="DV50">
        <v>104</v>
      </c>
    </row>
    <row r="51" spans="23:126" x14ac:dyDescent="0.3">
      <c r="W51" s="104">
        <f>'Pg. 7'!$H$12</f>
        <v>0</v>
      </c>
      <c r="X51">
        <v>13194</v>
      </c>
      <c r="BC51" t="e">
        <f>#REF!</f>
        <v>#REF!</v>
      </c>
      <c r="BD51">
        <v>53</v>
      </c>
      <c r="BG51" t="e">
        <f>#REF!</f>
        <v>#REF!</v>
      </c>
      <c r="BH51">
        <v>331</v>
      </c>
      <c r="CA51" t="e">
        <f>#REF!</f>
        <v>#REF!</v>
      </c>
      <c r="CB51">
        <v>3192</v>
      </c>
      <c r="CE51" t="e">
        <f>#REF!</f>
        <v>#REF!</v>
      </c>
      <c r="CF51">
        <v>4271</v>
      </c>
      <c r="CG51" t="e">
        <f>#REF!</f>
        <v>#REF!</v>
      </c>
      <c r="CH51">
        <v>95</v>
      </c>
      <c r="CK51" t="e">
        <f>#REF!</f>
        <v>#REF!</v>
      </c>
      <c r="CL51">
        <v>125</v>
      </c>
      <c r="CS51" t="e">
        <f>#REF!</f>
        <v>#REF!</v>
      </c>
      <c r="CT51">
        <v>47</v>
      </c>
      <c r="CW51" t="e">
        <f>#REF!</f>
        <v>#REF!</v>
      </c>
      <c r="CX51">
        <v>266</v>
      </c>
      <c r="DC51" t="e">
        <f>#REF!</f>
        <v>#REF!</v>
      </c>
      <c r="DD51">
        <v>165</v>
      </c>
      <c r="DU51" t="e">
        <f>#REF!</f>
        <v>#REF!</v>
      </c>
      <c r="DV51">
        <v>105</v>
      </c>
    </row>
    <row r="52" spans="23:126" x14ac:dyDescent="0.3">
      <c r="W52" s="104">
        <f>'Pg. 7'!$I$12</f>
        <v>0</v>
      </c>
      <c r="X52">
        <v>13195</v>
      </c>
      <c r="BC52" t="e">
        <f>#REF!</f>
        <v>#REF!</v>
      </c>
      <c r="BD52">
        <v>54</v>
      </c>
      <c r="BG52" t="e">
        <f>#REF!</f>
        <v>#REF!</v>
      </c>
      <c r="BH52">
        <v>332</v>
      </c>
      <c r="CA52" t="e">
        <f>#REF!</f>
        <v>#REF!</v>
      </c>
      <c r="CB52">
        <v>3193</v>
      </c>
      <c r="CE52" t="e">
        <f>#REF!</f>
        <v>#REF!</v>
      </c>
      <c r="CF52">
        <v>4272</v>
      </c>
      <c r="CG52" t="e">
        <f>#REF!</f>
        <v>#REF!</v>
      </c>
      <c r="CH52">
        <v>96</v>
      </c>
      <c r="CK52" t="e">
        <f>#REF!</f>
        <v>#REF!</v>
      </c>
      <c r="CL52">
        <v>126</v>
      </c>
      <c r="CS52" t="e">
        <f>#REF!</f>
        <v>#REF!</v>
      </c>
      <c r="CT52">
        <v>48</v>
      </c>
      <c r="CW52" t="e">
        <f>#REF!</f>
        <v>#REF!</v>
      </c>
      <c r="CX52">
        <v>267</v>
      </c>
      <c r="DC52" t="e">
        <f>#REF!</f>
        <v>#REF!</v>
      </c>
      <c r="DD52">
        <v>166</v>
      </c>
      <c r="DU52" t="e">
        <f>#REF!</f>
        <v>#REF!</v>
      </c>
      <c r="DV52">
        <v>106</v>
      </c>
    </row>
    <row r="53" spans="23:126" x14ac:dyDescent="0.3">
      <c r="W53" s="104">
        <f>'Pg. 7'!$J$12</f>
        <v>0</v>
      </c>
      <c r="X53">
        <v>13196</v>
      </c>
      <c r="BC53" t="e">
        <f>#REF!</f>
        <v>#REF!</v>
      </c>
      <c r="BD53">
        <v>55</v>
      </c>
      <c r="BG53" t="e">
        <f>#REF!</f>
        <v>#REF!</v>
      </c>
      <c r="BH53">
        <v>333</v>
      </c>
      <c r="CA53" t="e">
        <f>#REF!</f>
        <v>#REF!</v>
      </c>
      <c r="CB53">
        <v>3194</v>
      </c>
      <c r="CE53" t="e">
        <f>#REF!</f>
        <v>#REF!</v>
      </c>
      <c r="CF53">
        <v>4273</v>
      </c>
      <c r="CG53" t="e">
        <f>#REF!</f>
        <v>#REF!</v>
      </c>
      <c r="CH53">
        <v>97</v>
      </c>
      <c r="CK53" t="e">
        <f>#REF!</f>
        <v>#REF!</v>
      </c>
      <c r="CL53">
        <v>127</v>
      </c>
      <c r="CS53" t="e">
        <f>#REF!</f>
        <v>#REF!</v>
      </c>
      <c r="CT53">
        <v>49</v>
      </c>
      <c r="CW53" t="e">
        <f>#REF!</f>
        <v>#REF!</v>
      </c>
      <c r="CX53">
        <v>268</v>
      </c>
      <c r="DC53" t="e">
        <f>#REF!</f>
        <v>#REF!</v>
      </c>
      <c r="DD53">
        <v>167</v>
      </c>
      <c r="DU53" t="e">
        <f>#REF!</f>
        <v>#REF!</v>
      </c>
      <c r="DV53">
        <v>107</v>
      </c>
    </row>
    <row r="54" spans="23:126" x14ac:dyDescent="0.3">
      <c r="W54" s="104">
        <f>'Pg. 7'!$K$12</f>
        <v>0</v>
      </c>
      <c r="X54">
        <v>13197</v>
      </c>
      <c r="BC54" t="e">
        <f>#REF!</f>
        <v>#REF!</v>
      </c>
      <c r="BD54">
        <v>56</v>
      </c>
      <c r="BG54" t="e">
        <f>#REF!</f>
        <v>#REF!</v>
      </c>
      <c r="BH54">
        <v>334</v>
      </c>
      <c r="CA54" t="e">
        <f>#REF!</f>
        <v>#REF!</v>
      </c>
      <c r="CB54">
        <v>3195</v>
      </c>
      <c r="CE54" t="e">
        <f>#REF!</f>
        <v>#REF!</v>
      </c>
      <c r="CF54">
        <v>4274</v>
      </c>
      <c r="CG54" t="e">
        <f>#REF!</f>
        <v>#REF!</v>
      </c>
      <c r="CH54">
        <v>98</v>
      </c>
      <c r="CK54" t="e">
        <f>#REF!</f>
        <v>#REF!</v>
      </c>
      <c r="CL54">
        <v>128</v>
      </c>
      <c r="CS54" t="e">
        <f>#REF!</f>
        <v>#REF!</v>
      </c>
      <c r="CT54">
        <v>50</v>
      </c>
      <c r="CW54" t="e">
        <f>#REF!</f>
        <v>#REF!</v>
      </c>
      <c r="CX54">
        <v>269</v>
      </c>
      <c r="DC54" t="e">
        <f>#REF!</f>
        <v>#REF!</v>
      </c>
      <c r="DD54">
        <v>168</v>
      </c>
      <c r="DU54" t="e">
        <f>#REF!</f>
        <v>#REF!</v>
      </c>
      <c r="DV54">
        <v>108</v>
      </c>
    </row>
    <row r="55" spans="23:126" x14ac:dyDescent="0.3">
      <c r="W55" s="104">
        <f>'Pg. 7'!$L$12</f>
        <v>80116.099999999977</v>
      </c>
      <c r="X55">
        <v>13198</v>
      </c>
      <c r="BC55" t="e">
        <f>#REF!</f>
        <v>#REF!</v>
      </c>
      <c r="BD55">
        <v>57</v>
      </c>
      <c r="BG55" t="e">
        <f>#REF!</f>
        <v>#REF!</v>
      </c>
      <c r="BH55">
        <v>335</v>
      </c>
      <c r="CA55" t="e">
        <f>#REF!</f>
        <v>#REF!</v>
      </c>
      <c r="CB55">
        <v>3196</v>
      </c>
      <c r="CE55" t="e">
        <f>#REF!</f>
        <v>#REF!</v>
      </c>
      <c r="CF55">
        <v>4275</v>
      </c>
      <c r="CG55" t="e">
        <f>#REF!</f>
        <v>#REF!</v>
      </c>
      <c r="CH55">
        <v>99</v>
      </c>
      <c r="CK55" t="e">
        <f>#REF!</f>
        <v>#REF!</v>
      </c>
      <c r="CL55">
        <v>129</v>
      </c>
      <c r="CS55" t="e">
        <f>#REF!</f>
        <v>#REF!</v>
      </c>
      <c r="CT55">
        <v>51</v>
      </c>
      <c r="CW55" t="e">
        <f>#REF!</f>
        <v>#REF!</v>
      </c>
      <c r="CX55">
        <v>270</v>
      </c>
      <c r="DC55" t="e">
        <f>#REF!</f>
        <v>#REF!</v>
      </c>
      <c r="DD55">
        <v>169</v>
      </c>
      <c r="DU55" t="e">
        <f>#REF!</f>
        <v>#REF!</v>
      </c>
      <c r="DV55">
        <v>109</v>
      </c>
    </row>
    <row r="56" spans="23:126" x14ac:dyDescent="0.3">
      <c r="W56" s="104">
        <f>'Pg. 7'!$C$13</f>
        <v>0</v>
      </c>
      <c r="X56">
        <v>13199</v>
      </c>
      <c r="BC56" t="e">
        <f>#REF!</f>
        <v>#REF!</v>
      </c>
      <c r="BD56">
        <v>58</v>
      </c>
      <c r="BG56" t="e">
        <f>#REF!</f>
        <v>#REF!</v>
      </c>
      <c r="BH56">
        <v>336</v>
      </c>
      <c r="CA56" t="e">
        <f>#REF!</f>
        <v>#REF!</v>
      </c>
      <c r="CB56">
        <v>3197</v>
      </c>
      <c r="CE56" t="e">
        <f>#REF!</f>
        <v>#REF!</v>
      </c>
      <c r="CF56">
        <v>4276</v>
      </c>
      <c r="CG56" t="e">
        <f>#REF!</f>
        <v>#REF!</v>
      </c>
      <c r="CH56">
        <v>100</v>
      </c>
      <c r="CK56" t="e">
        <f>#REF!</f>
        <v>#REF!</v>
      </c>
      <c r="CL56">
        <v>130</v>
      </c>
      <c r="CS56" t="e">
        <f>#REF!</f>
        <v>#REF!</v>
      </c>
      <c r="CT56">
        <v>52</v>
      </c>
      <c r="CW56" t="e">
        <f>#REF!</f>
        <v>#REF!</v>
      </c>
      <c r="CX56">
        <v>271</v>
      </c>
      <c r="DC56" t="e">
        <f>#REF!</f>
        <v>#REF!</v>
      </c>
      <c r="DD56">
        <v>170</v>
      </c>
      <c r="DU56" t="e">
        <f>#REF!</f>
        <v>#REF!</v>
      </c>
      <c r="DV56">
        <v>112</v>
      </c>
    </row>
    <row r="57" spans="23:126" x14ac:dyDescent="0.3">
      <c r="W57" s="104">
        <f>'Pg. 7'!$D$13</f>
        <v>0</v>
      </c>
      <c r="X57">
        <v>13200</v>
      </c>
      <c r="BC57" t="e">
        <f>#REF!</f>
        <v>#REF!</v>
      </c>
      <c r="BD57">
        <v>59</v>
      </c>
      <c r="BG57" t="e">
        <f>#REF!</f>
        <v>#REF!</v>
      </c>
      <c r="BH57">
        <v>337</v>
      </c>
      <c r="CA57" t="e">
        <f>#REF!</f>
        <v>#REF!</v>
      </c>
      <c r="CB57">
        <v>3198</v>
      </c>
      <c r="CE57" t="e">
        <f>#REF!</f>
        <v>#REF!</v>
      </c>
      <c r="CF57">
        <v>4277</v>
      </c>
      <c r="CG57" t="e">
        <f>#REF!</f>
        <v>#REF!</v>
      </c>
      <c r="CH57">
        <v>105</v>
      </c>
      <c r="CK57" t="e">
        <f>#REF!</f>
        <v>#REF!</v>
      </c>
      <c r="CL57">
        <v>131</v>
      </c>
      <c r="CS57" t="e">
        <f>#REF!</f>
        <v>#REF!</v>
      </c>
      <c r="CT57">
        <v>53</v>
      </c>
      <c r="CW57" t="e">
        <f>#REF!</f>
        <v>#REF!</v>
      </c>
      <c r="CX57">
        <v>272</v>
      </c>
      <c r="DC57" t="e">
        <f>#REF!</f>
        <v>#REF!</v>
      </c>
      <c r="DD57">
        <v>171</v>
      </c>
      <c r="DU57" t="e">
        <f>#REF!</f>
        <v>#REF!</v>
      </c>
      <c r="DV57">
        <v>113</v>
      </c>
    </row>
    <row r="58" spans="23:126" x14ac:dyDescent="0.3">
      <c r="W58" s="104">
        <f>'Pg. 7'!$E$13</f>
        <v>0</v>
      </c>
      <c r="X58">
        <v>13201</v>
      </c>
      <c r="BC58" t="e">
        <f>#REF!</f>
        <v>#REF!</v>
      </c>
      <c r="BD58">
        <v>60</v>
      </c>
      <c r="BG58" t="e">
        <f>#REF!</f>
        <v>#REF!</v>
      </c>
      <c r="BH58">
        <v>338</v>
      </c>
      <c r="CA58" t="e">
        <f>#REF!</f>
        <v>#REF!</v>
      </c>
      <c r="CB58">
        <v>3199</v>
      </c>
      <c r="CE58" t="e">
        <f>#REF!</f>
        <v>#REF!</v>
      </c>
      <c r="CF58">
        <v>4278</v>
      </c>
      <c r="CG58" t="e">
        <f>#REF!</f>
        <v>#REF!</v>
      </c>
      <c r="CH58">
        <v>106</v>
      </c>
      <c r="CK58" t="e">
        <f>#REF!</f>
        <v>#REF!</v>
      </c>
      <c r="CL58">
        <v>132</v>
      </c>
      <c r="CS58" t="e">
        <f>#REF!</f>
        <v>#REF!</v>
      </c>
      <c r="CT58">
        <v>54</v>
      </c>
      <c r="CW58" t="e">
        <f>#REF!</f>
        <v>#REF!</v>
      </c>
      <c r="CX58">
        <v>273</v>
      </c>
      <c r="DC58" t="e">
        <f>#REF!</f>
        <v>#REF!</v>
      </c>
      <c r="DD58">
        <v>172</v>
      </c>
      <c r="DU58" t="e">
        <f>#REF!</f>
        <v>#REF!</v>
      </c>
      <c r="DV58">
        <v>116</v>
      </c>
    </row>
    <row r="59" spans="23:126" x14ac:dyDescent="0.3">
      <c r="W59" s="104">
        <f>'Pg. 7'!$F$13</f>
        <v>4410.9647000000014</v>
      </c>
      <c r="X59">
        <v>13202</v>
      </c>
      <c r="BC59" t="e">
        <f>#REF!</f>
        <v>#REF!</v>
      </c>
      <c r="BD59">
        <v>61</v>
      </c>
      <c r="BG59" t="e">
        <f>#REF!</f>
        <v>#REF!</v>
      </c>
      <c r="BH59">
        <v>339</v>
      </c>
      <c r="CA59" t="e">
        <f>#REF!</f>
        <v>#REF!</v>
      </c>
      <c r="CB59">
        <v>3200</v>
      </c>
      <c r="CE59" t="e">
        <f>#REF!</f>
        <v>#REF!</v>
      </c>
      <c r="CF59">
        <v>4279</v>
      </c>
      <c r="CG59" t="e">
        <f>#REF!</f>
        <v>#REF!</v>
      </c>
      <c r="CH59">
        <v>107</v>
      </c>
      <c r="CK59" t="e">
        <f>#REF!</f>
        <v>#REF!</v>
      </c>
      <c r="CL59">
        <v>133</v>
      </c>
      <c r="CS59" t="e">
        <f>#REF!</f>
        <v>#REF!</v>
      </c>
      <c r="CT59">
        <v>55</v>
      </c>
      <c r="CW59" t="e">
        <f>#REF!</f>
        <v>#REF!</v>
      </c>
      <c r="CX59">
        <v>274</v>
      </c>
      <c r="DC59" t="e">
        <f>#REF!</f>
        <v>#REF!</v>
      </c>
      <c r="DD59">
        <v>173</v>
      </c>
      <c r="DU59" t="e">
        <f>#REF!</f>
        <v>#REF!</v>
      </c>
      <c r="DV59">
        <v>117</v>
      </c>
    </row>
    <row r="60" spans="23:126" x14ac:dyDescent="0.3">
      <c r="W60" s="104">
        <f>'Pg. 7'!$G$13</f>
        <v>0</v>
      </c>
      <c r="X60">
        <v>13203</v>
      </c>
      <c r="BC60" t="e">
        <f>#REF!</f>
        <v>#REF!</v>
      </c>
      <c r="BD60">
        <v>62</v>
      </c>
      <c r="BG60" t="e">
        <f>#REF!</f>
        <v>#REF!</v>
      </c>
      <c r="BH60">
        <v>340</v>
      </c>
      <c r="CA60" t="e">
        <f>#REF!</f>
        <v>#REF!</v>
      </c>
      <c r="CB60">
        <v>3201</v>
      </c>
      <c r="CE60" t="e">
        <f>#REF!</f>
        <v>#REF!</v>
      </c>
      <c r="CF60">
        <v>4280</v>
      </c>
      <c r="CG60" t="e">
        <f>#REF!</f>
        <v>#REF!</v>
      </c>
      <c r="CH60">
        <v>108</v>
      </c>
      <c r="CK60" t="e">
        <f>#REF!</f>
        <v>#REF!</v>
      </c>
      <c r="CL60">
        <v>134</v>
      </c>
      <c r="CS60" t="e">
        <f>#REF!</f>
        <v>#REF!</v>
      </c>
      <c r="CT60">
        <v>56</v>
      </c>
      <c r="CW60" t="e">
        <f>#REF!</f>
        <v>#REF!</v>
      </c>
      <c r="CX60">
        <v>275</v>
      </c>
      <c r="DC60" t="e">
        <f>#REF!</f>
        <v>#REF!</v>
      </c>
      <c r="DD60">
        <v>174</v>
      </c>
      <c r="DU60" t="e">
        <f>#REF!</f>
        <v>#REF!</v>
      </c>
      <c r="DV60">
        <v>118</v>
      </c>
    </row>
    <row r="61" spans="23:126" x14ac:dyDescent="0.3">
      <c r="W61" s="104">
        <f>'Pg. 7'!$H$13</f>
        <v>0</v>
      </c>
      <c r="X61">
        <v>13204</v>
      </c>
      <c r="BC61" t="e">
        <f>#REF!</f>
        <v>#REF!</v>
      </c>
      <c r="BD61">
        <v>63</v>
      </c>
      <c r="BG61" t="e">
        <f>#REF!</f>
        <v>#REF!</v>
      </c>
      <c r="BH61">
        <v>341</v>
      </c>
      <c r="CA61" t="e">
        <f>#REF!</f>
        <v>#REF!</v>
      </c>
      <c r="CB61">
        <v>3202</v>
      </c>
      <c r="CE61" t="e">
        <f>#REF!</f>
        <v>#REF!</v>
      </c>
      <c r="CF61">
        <v>4281</v>
      </c>
      <c r="CG61" t="e">
        <f>#REF!</f>
        <v>#REF!</v>
      </c>
      <c r="CH61">
        <v>109</v>
      </c>
      <c r="CK61" t="e">
        <f>#REF!</f>
        <v>#REF!</v>
      </c>
      <c r="CL61">
        <v>135</v>
      </c>
      <c r="CS61" t="e">
        <f>#REF!</f>
        <v>#REF!</v>
      </c>
      <c r="CT61">
        <v>57</v>
      </c>
      <c r="CW61" t="e">
        <f>#REF!</f>
        <v>#REF!</v>
      </c>
      <c r="CX61">
        <v>276</v>
      </c>
      <c r="DC61" t="e">
        <f>#REF!</f>
        <v>#REF!</v>
      </c>
      <c r="DD61">
        <v>176</v>
      </c>
      <c r="DU61" t="e">
        <f>#REF!</f>
        <v>#REF!</v>
      </c>
      <c r="DV61">
        <v>119</v>
      </c>
    </row>
    <row r="62" spans="23:126" x14ac:dyDescent="0.3">
      <c r="W62" s="104">
        <f>'Pg. 7'!$I$13</f>
        <v>0</v>
      </c>
      <c r="X62">
        <v>13205</v>
      </c>
      <c r="BC62" t="e">
        <f>#REF!</f>
        <v>#REF!</v>
      </c>
      <c r="BD62">
        <v>64</v>
      </c>
      <c r="BG62" t="e">
        <f>#REF!</f>
        <v>#REF!</v>
      </c>
      <c r="BH62">
        <v>342</v>
      </c>
      <c r="CA62" t="e">
        <f>#REF!</f>
        <v>#REF!</v>
      </c>
      <c r="CB62">
        <v>3203</v>
      </c>
      <c r="CE62" t="e">
        <f>#REF!</f>
        <v>#REF!</v>
      </c>
      <c r="CF62">
        <v>4282</v>
      </c>
      <c r="CG62" t="e">
        <f>#REF!</f>
        <v>#REF!</v>
      </c>
      <c r="CH62">
        <v>110</v>
      </c>
      <c r="CK62" t="e">
        <f>#REF!</f>
        <v>#REF!</v>
      </c>
      <c r="CL62">
        <v>136</v>
      </c>
      <c r="CS62" t="e">
        <f>#REF!</f>
        <v>#REF!</v>
      </c>
      <c r="CT62">
        <v>58</v>
      </c>
      <c r="CW62" t="e">
        <f>#REF!</f>
        <v>#REF!</v>
      </c>
      <c r="CX62">
        <v>277</v>
      </c>
      <c r="DU62" t="e">
        <f>#REF!</f>
        <v>#REF!</v>
      </c>
      <c r="DV62">
        <v>120</v>
      </c>
    </row>
    <row r="63" spans="23:126" x14ac:dyDescent="0.3">
      <c r="W63" s="104">
        <f>'Pg. 7'!$J$13</f>
        <v>0</v>
      </c>
      <c r="X63">
        <v>13206</v>
      </c>
      <c r="BC63" t="e">
        <f>#REF!</f>
        <v>#REF!</v>
      </c>
      <c r="BD63">
        <v>65</v>
      </c>
      <c r="BG63" t="e">
        <f>#REF!</f>
        <v>#REF!</v>
      </c>
      <c r="BH63">
        <v>343</v>
      </c>
      <c r="CA63" t="e">
        <f>#REF!</f>
        <v>#REF!</v>
      </c>
      <c r="CB63">
        <v>3204</v>
      </c>
      <c r="CE63" t="e">
        <f>#REF!</f>
        <v>#REF!</v>
      </c>
      <c r="CF63">
        <v>4283</v>
      </c>
      <c r="CG63" t="e">
        <f>#REF!</f>
        <v>#REF!</v>
      </c>
      <c r="CH63">
        <v>111</v>
      </c>
      <c r="CK63" t="e">
        <f>#REF!</f>
        <v>#REF!</v>
      </c>
      <c r="CL63">
        <v>137</v>
      </c>
      <c r="CS63" t="e">
        <f>#REF!</f>
        <v>#REF!</v>
      </c>
      <c r="CT63">
        <v>59</v>
      </c>
      <c r="CW63" t="e">
        <f>#REF!</f>
        <v>#REF!</v>
      </c>
      <c r="CX63">
        <v>278</v>
      </c>
      <c r="DU63" t="e">
        <f>#REF!</f>
        <v>#REF!</v>
      </c>
      <c r="DV63">
        <v>121</v>
      </c>
    </row>
    <row r="64" spans="23:126" x14ac:dyDescent="0.3">
      <c r="W64" s="104">
        <f>'Pg. 7'!$K$13</f>
        <v>0</v>
      </c>
      <c r="X64">
        <v>13207</v>
      </c>
      <c r="BC64" t="e">
        <f>#REF!</f>
        <v>#REF!</v>
      </c>
      <c r="BD64">
        <v>66</v>
      </c>
      <c r="BG64" t="e">
        <f>#REF!</f>
        <v>#REF!</v>
      </c>
      <c r="BH64">
        <v>344</v>
      </c>
      <c r="CA64" t="e">
        <f>#REF!</f>
        <v>#REF!</v>
      </c>
      <c r="CB64">
        <v>3205</v>
      </c>
      <c r="CE64" t="e">
        <f>#REF!</f>
        <v>#REF!</v>
      </c>
      <c r="CF64">
        <v>4284</v>
      </c>
      <c r="CG64" t="e">
        <f>#REF!</f>
        <v>#REF!</v>
      </c>
      <c r="CH64">
        <v>112</v>
      </c>
      <c r="CK64" t="e">
        <f>#REF!</f>
        <v>#REF!</v>
      </c>
      <c r="CL64">
        <v>138</v>
      </c>
      <c r="CS64" t="e">
        <f>#REF!</f>
        <v>#REF!</v>
      </c>
      <c r="CT64">
        <v>60</v>
      </c>
      <c r="CW64" t="e">
        <f>#REF!</f>
        <v>#REF!</v>
      </c>
      <c r="CX64">
        <v>279</v>
      </c>
      <c r="DU64" t="e">
        <f>#REF!</f>
        <v>#REF!</v>
      </c>
      <c r="DV64">
        <v>122</v>
      </c>
    </row>
    <row r="65" spans="23:126" x14ac:dyDescent="0.3">
      <c r="W65" s="104">
        <f>'Pg. 7'!$L$13</f>
        <v>136302.05000000002</v>
      </c>
      <c r="X65">
        <v>13208</v>
      </c>
      <c r="BC65" t="e">
        <f>#REF!</f>
        <v>#REF!</v>
      </c>
      <c r="BD65">
        <v>67</v>
      </c>
      <c r="BG65" t="e">
        <f>#REF!</f>
        <v>#REF!</v>
      </c>
      <c r="BH65">
        <v>345</v>
      </c>
      <c r="CA65" t="e">
        <f>#REF!</f>
        <v>#REF!</v>
      </c>
      <c r="CB65">
        <v>3206</v>
      </c>
      <c r="CE65" t="e">
        <f>#REF!</f>
        <v>#REF!</v>
      </c>
      <c r="CF65">
        <v>4285</v>
      </c>
      <c r="CG65" t="e">
        <f>#REF!</f>
        <v>#REF!</v>
      </c>
      <c r="CH65">
        <v>149</v>
      </c>
      <c r="CK65" t="e">
        <f>#REF!</f>
        <v>#REF!</v>
      </c>
      <c r="CL65">
        <v>139</v>
      </c>
      <c r="CS65" t="e">
        <f>#REF!</f>
        <v>#REF!</v>
      </c>
      <c r="CT65">
        <v>61</v>
      </c>
      <c r="CW65" t="e">
        <f>#REF!</f>
        <v>#REF!</v>
      </c>
      <c r="CX65">
        <v>280</v>
      </c>
      <c r="DU65" t="e">
        <f>#REF!</f>
        <v>#REF!</v>
      </c>
      <c r="DV65">
        <v>123</v>
      </c>
    </row>
    <row r="66" spans="23:126" x14ac:dyDescent="0.3">
      <c r="W66" s="104">
        <f>'Pg. 7'!$C$14</f>
        <v>1906329.769538</v>
      </c>
      <c r="X66">
        <v>13209</v>
      </c>
      <c r="BC66" t="e">
        <f>#REF!</f>
        <v>#REF!</v>
      </c>
      <c r="BD66">
        <v>68</v>
      </c>
      <c r="BG66" t="e">
        <f>#REF!</f>
        <v>#REF!</v>
      </c>
      <c r="BH66">
        <v>346</v>
      </c>
      <c r="CA66" t="e">
        <f>#REF!</f>
        <v>#REF!</v>
      </c>
      <c r="CB66">
        <v>3207</v>
      </c>
      <c r="CE66" t="e">
        <f>#REF!</f>
        <v>#REF!</v>
      </c>
      <c r="CF66">
        <v>4286</v>
      </c>
      <c r="CG66" t="e">
        <f>#REF!</f>
        <v>#REF!</v>
      </c>
      <c r="CH66">
        <v>150</v>
      </c>
      <c r="CK66" t="e">
        <f>#REF!</f>
        <v>#REF!</v>
      </c>
      <c r="CL66">
        <v>140</v>
      </c>
      <c r="CS66" t="e">
        <f>#REF!</f>
        <v>#REF!</v>
      </c>
      <c r="CT66">
        <v>62</v>
      </c>
      <c r="CW66" t="e">
        <f>#REF!</f>
        <v>#REF!</v>
      </c>
      <c r="CX66">
        <v>281</v>
      </c>
    </row>
    <row r="67" spans="23:126" x14ac:dyDescent="0.3">
      <c r="W67" s="104">
        <f>'Pg. 7'!$D$14</f>
        <v>162944.38532</v>
      </c>
      <c r="X67">
        <v>13210</v>
      </c>
      <c r="BC67" t="e">
        <f>#REF!</f>
        <v>#REF!</v>
      </c>
      <c r="BD67">
        <v>69</v>
      </c>
      <c r="BG67" t="e">
        <f>#REF!</f>
        <v>#REF!</v>
      </c>
      <c r="BH67">
        <v>347</v>
      </c>
      <c r="CA67" t="e">
        <f>#REF!</f>
        <v>#REF!</v>
      </c>
      <c r="CB67">
        <v>3208</v>
      </c>
      <c r="CE67" t="e">
        <f>#REF!</f>
        <v>#REF!</v>
      </c>
      <c r="CF67">
        <v>4287</v>
      </c>
      <c r="CG67" t="e">
        <f>#REF!</f>
        <v>#REF!</v>
      </c>
      <c r="CH67">
        <v>151</v>
      </c>
      <c r="CK67" t="e">
        <f>#REF!</f>
        <v>#REF!</v>
      </c>
      <c r="CL67">
        <v>141</v>
      </c>
      <c r="CS67" t="e">
        <f>#REF!</f>
        <v>#REF!</v>
      </c>
      <c r="CT67">
        <v>63</v>
      </c>
      <c r="CW67" t="e">
        <f>#REF!</f>
        <v>#REF!</v>
      </c>
      <c r="CX67">
        <v>282</v>
      </c>
    </row>
    <row r="68" spans="23:126" x14ac:dyDescent="0.3">
      <c r="W68" s="104">
        <f>'Pg. 7'!$E$14</f>
        <v>1134714.9565721664</v>
      </c>
      <c r="X68">
        <v>13211</v>
      </c>
      <c r="BC68" t="e">
        <f>#REF!</f>
        <v>#REF!</v>
      </c>
      <c r="BD68">
        <v>70</v>
      </c>
      <c r="BG68" t="e">
        <f>#REF!</f>
        <v>#REF!</v>
      </c>
      <c r="BH68">
        <v>348</v>
      </c>
      <c r="CA68" t="e">
        <f>#REF!</f>
        <v>#REF!</v>
      </c>
      <c r="CB68">
        <v>3209</v>
      </c>
      <c r="CE68" t="e">
        <f>#REF!</f>
        <v>#REF!</v>
      </c>
      <c r="CF68">
        <v>4288</v>
      </c>
      <c r="CG68" t="e">
        <f>#REF!</f>
        <v>#REF!</v>
      </c>
      <c r="CH68">
        <v>152</v>
      </c>
      <c r="CK68" t="e">
        <f>#REF!</f>
        <v>#REF!</v>
      </c>
      <c r="CL68">
        <v>142</v>
      </c>
      <c r="CS68" t="e">
        <f>#REF!</f>
        <v>#REF!</v>
      </c>
      <c r="CT68">
        <v>64</v>
      </c>
      <c r="CW68" t="e">
        <f>#REF!</f>
        <v>#REF!</v>
      </c>
      <c r="CX68">
        <v>283</v>
      </c>
    </row>
    <row r="69" spans="23:126" x14ac:dyDescent="0.3">
      <c r="W69" s="104">
        <f>'Pg. 7'!$F$14</f>
        <v>56278.697669000001</v>
      </c>
      <c r="X69">
        <v>13212</v>
      </c>
      <c r="BC69" t="e">
        <f>#REF!</f>
        <v>#REF!</v>
      </c>
      <c r="BD69">
        <v>71</v>
      </c>
      <c r="BG69" t="e">
        <f>#REF!</f>
        <v>#REF!</v>
      </c>
      <c r="BH69">
        <v>349</v>
      </c>
      <c r="CA69" t="e">
        <f>#REF!</f>
        <v>#REF!</v>
      </c>
      <c r="CB69">
        <v>3210</v>
      </c>
      <c r="CE69" t="e">
        <f>#REF!</f>
        <v>#REF!</v>
      </c>
      <c r="CF69">
        <v>4289</v>
      </c>
      <c r="CG69" t="e">
        <f>#REF!</f>
        <v>#REF!</v>
      </c>
      <c r="CH69">
        <v>153</v>
      </c>
      <c r="CK69" t="e">
        <f>#REF!</f>
        <v>#REF!</v>
      </c>
      <c r="CL69">
        <v>143</v>
      </c>
      <c r="CS69" t="e">
        <f>#REF!</f>
        <v>#REF!</v>
      </c>
      <c r="CT69">
        <v>65</v>
      </c>
      <c r="CW69" t="e">
        <f>#REF!</f>
        <v>#REF!</v>
      </c>
      <c r="CX69">
        <v>284</v>
      </c>
    </row>
    <row r="70" spans="23:126" x14ac:dyDescent="0.3">
      <c r="W70" s="104">
        <f>'Pg. 7'!$G$14</f>
        <v>580591.82109799993</v>
      </c>
      <c r="X70">
        <v>13213</v>
      </c>
      <c r="BC70" t="e">
        <f>#REF!</f>
        <v>#REF!</v>
      </c>
      <c r="BD70">
        <v>72</v>
      </c>
      <c r="BG70" t="e">
        <f>#REF!</f>
        <v>#REF!</v>
      </c>
      <c r="BH70">
        <v>350</v>
      </c>
      <c r="CA70" t="e">
        <f>#REF!</f>
        <v>#REF!</v>
      </c>
      <c r="CB70">
        <v>3211</v>
      </c>
      <c r="CE70" t="e">
        <f>#REF!</f>
        <v>#REF!</v>
      </c>
      <c r="CF70">
        <v>4290</v>
      </c>
      <c r="CG70" t="e">
        <f>#REF!</f>
        <v>#REF!</v>
      </c>
      <c r="CH70">
        <v>154</v>
      </c>
      <c r="CK70" t="e">
        <f>#REF!</f>
        <v>#REF!</v>
      </c>
      <c r="CL70">
        <v>144</v>
      </c>
      <c r="CS70" t="e">
        <f>#REF!</f>
        <v>#REF!</v>
      </c>
      <c r="CT70">
        <v>66</v>
      </c>
      <c r="CW70" t="e">
        <f>#REF!</f>
        <v>#REF!</v>
      </c>
      <c r="CX70">
        <v>285</v>
      </c>
    </row>
    <row r="71" spans="23:126" x14ac:dyDescent="0.3">
      <c r="W71" s="104">
        <f>'Pg. 7'!$H$14</f>
        <v>18331</v>
      </c>
      <c r="X71">
        <v>13214</v>
      </c>
      <c r="BC71" t="e">
        <f>#REF!</f>
        <v>#REF!</v>
      </c>
      <c r="BD71">
        <v>73</v>
      </c>
      <c r="BG71" t="e">
        <f>#REF!</f>
        <v>#REF!</v>
      </c>
      <c r="BH71">
        <v>351</v>
      </c>
      <c r="CA71" t="e">
        <f>#REF!</f>
        <v>#REF!</v>
      </c>
      <c r="CB71">
        <v>3212</v>
      </c>
      <c r="CE71" t="e">
        <f>#REF!</f>
        <v>#REF!</v>
      </c>
      <c r="CF71">
        <v>4291</v>
      </c>
      <c r="CG71" t="e">
        <f>#REF!</f>
        <v>#REF!</v>
      </c>
      <c r="CH71">
        <v>155</v>
      </c>
      <c r="CK71" t="e">
        <f>#REF!</f>
        <v>#REF!</v>
      </c>
      <c r="CL71">
        <v>145</v>
      </c>
      <c r="CS71" t="e">
        <f>#REF!</f>
        <v>#REF!</v>
      </c>
      <c r="CT71">
        <v>67</v>
      </c>
      <c r="CW71" t="e">
        <f>#REF!</f>
        <v>#REF!</v>
      </c>
      <c r="CX71">
        <v>286</v>
      </c>
    </row>
    <row r="72" spans="23:126" x14ac:dyDescent="0.3">
      <c r="W72" s="104">
        <f>'Pg. 7'!$I$14</f>
        <v>225387.5</v>
      </c>
      <c r="X72">
        <v>13215</v>
      </c>
      <c r="BC72" t="e">
        <f>#REF!</f>
        <v>#REF!</v>
      </c>
      <c r="BD72">
        <v>74</v>
      </c>
      <c r="BG72" t="e">
        <f>#REF!</f>
        <v>#REF!</v>
      </c>
      <c r="BH72">
        <v>352</v>
      </c>
      <c r="CA72" t="e">
        <f>#REF!</f>
        <v>#REF!</v>
      </c>
      <c r="CB72">
        <v>3213</v>
      </c>
      <c r="CE72" t="e">
        <f>#REF!</f>
        <v>#REF!</v>
      </c>
      <c r="CF72">
        <v>4292</v>
      </c>
      <c r="CG72" t="e">
        <f>#REF!</f>
        <v>#REF!</v>
      </c>
      <c r="CH72">
        <v>156</v>
      </c>
      <c r="CK72" t="e">
        <f>#REF!</f>
        <v>#REF!</v>
      </c>
      <c r="CL72">
        <v>146</v>
      </c>
      <c r="CS72" t="e">
        <f>#REF!</f>
        <v>#REF!</v>
      </c>
      <c r="CT72">
        <v>68</v>
      </c>
      <c r="CW72" t="e">
        <f>#REF!</f>
        <v>#REF!</v>
      </c>
      <c r="CX72">
        <v>287</v>
      </c>
    </row>
    <row r="73" spans="23:126" x14ac:dyDescent="0.3">
      <c r="W73" s="104">
        <f>'Pg. 7'!$J$14</f>
        <v>0</v>
      </c>
      <c r="X73">
        <v>13216</v>
      </c>
      <c r="BC73" t="e">
        <f>#REF!</f>
        <v>#REF!</v>
      </c>
      <c r="BD73">
        <v>75</v>
      </c>
      <c r="BG73" t="e">
        <f>#REF!</f>
        <v>#REF!</v>
      </c>
      <c r="BH73">
        <v>353</v>
      </c>
      <c r="CA73" t="e">
        <f>#REF!</f>
        <v>#REF!</v>
      </c>
      <c r="CB73">
        <v>3214</v>
      </c>
      <c r="CE73" t="e">
        <f>#REF!</f>
        <v>#REF!</v>
      </c>
      <c r="CF73">
        <v>4293</v>
      </c>
      <c r="CG73" t="e">
        <f>#REF!</f>
        <v>#REF!</v>
      </c>
      <c r="CH73">
        <v>157</v>
      </c>
      <c r="CK73" t="e">
        <f>#REF!</f>
        <v>#REF!</v>
      </c>
      <c r="CL73">
        <v>147</v>
      </c>
      <c r="CS73" t="e">
        <f>#REF!</f>
        <v>#REF!</v>
      </c>
      <c r="CT73">
        <v>69</v>
      </c>
      <c r="CW73" t="e">
        <f>#REF!</f>
        <v>#REF!</v>
      </c>
      <c r="CX73">
        <v>288</v>
      </c>
    </row>
    <row r="74" spans="23:126" x14ac:dyDescent="0.3">
      <c r="W74" s="104">
        <f>'Pg. 7'!$K$14</f>
        <v>0</v>
      </c>
      <c r="X74">
        <v>13217</v>
      </c>
      <c r="BC74" t="e">
        <f>#REF!</f>
        <v>#REF!</v>
      </c>
      <c r="BD74">
        <v>76</v>
      </c>
      <c r="BG74" t="e">
        <f>#REF!</f>
        <v>#REF!</v>
      </c>
      <c r="BH74">
        <v>354</v>
      </c>
      <c r="CA74" t="e">
        <f>#REF!</f>
        <v>#REF!</v>
      </c>
      <c r="CB74">
        <v>3215</v>
      </c>
      <c r="CE74" t="e">
        <f>#REF!</f>
        <v>#REF!</v>
      </c>
      <c r="CF74">
        <v>4294</v>
      </c>
      <c r="CG74" t="e">
        <f>#REF!</f>
        <v>#REF!</v>
      </c>
      <c r="CH74">
        <v>158</v>
      </c>
      <c r="CK74" t="e">
        <f>#REF!</f>
        <v>#REF!</v>
      </c>
      <c r="CL74">
        <v>148</v>
      </c>
      <c r="CS74" t="e">
        <f>#REF!</f>
        <v>#REF!</v>
      </c>
      <c r="CT74">
        <v>70</v>
      </c>
      <c r="CW74" t="e">
        <f>#REF!</f>
        <v>#REF!</v>
      </c>
      <c r="CX74">
        <v>289</v>
      </c>
    </row>
    <row r="75" spans="23:126" x14ac:dyDescent="0.3">
      <c r="W75" s="104">
        <f>'Pg. 7'!$L$14</f>
        <v>216418.15</v>
      </c>
      <c r="X75">
        <v>13218</v>
      </c>
      <c r="BC75" t="e">
        <f>#REF!</f>
        <v>#REF!</v>
      </c>
      <c r="BD75">
        <v>77</v>
      </c>
      <c r="BG75" t="e">
        <f>#REF!</f>
        <v>#REF!</v>
      </c>
      <c r="BH75">
        <v>355</v>
      </c>
      <c r="CA75" t="e">
        <f>#REF!</f>
        <v>#REF!</v>
      </c>
      <c r="CB75">
        <v>3216</v>
      </c>
      <c r="CE75" t="e">
        <f>#REF!</f>
        <v>#REF!</v>
      </c>
      <c r="CF75">
        <v>4295</v>
      </c>
      <c r="CG75" t="e">
        <f>#REF!</f>
        <v>#REF!</v>
      </c>
      <c r="CH75">
        <v>159</v>
      </c>
      <c r="CK75" t="e">
        <f>#REF!</f>
        <v>#REF!</v>
      </c>
      <c r="CL75">
        <v>161</v>
      </c>
      <c r="CS75" t="e">
        <f>#REF!</f>
        <v>#REF!</v>
      </c>
      <c r="CT75">
        <v>71</v>
      </c>
      <c r="CW75" t="e">
        <f>#REF!</f>
        <v>#REF!</v>
      </c>
      <c r="CX75">
        <v>290</v>
      </c>
    </row>
    <row r="76" spans="23:126" x14ac:dyDescent="0.3">
      <c r="W76" s="104">
        <f>'Pg. 7'!$M$8</f>
        <v>1498196</v>
      </c>
      <c r="X76">
        <v>13220</v>
      </c>
      <c r="BC76" t="e">
        <f>#REF!</f>
        <v>#REF!</v>
      </c>
      <c r="BD76">
        <v>78</v>
      </c>
      <c r="BG76" t="e">
        <f>#REF!</f>
        <v>#REF!</v>
      </c>
      <c r="BH76">
        <v>356</v>
      </c>
      <c r="CA76" t="e">
        <f>#REF!</f>
        <v>#REF!</v>
      </c>
      <c r="CB76">
        <v>3217</v>
      </c>
      <c r="CE76" t="e">
        <f>#REF!</f>
        <v>#REF!</v>
      </c>
      <c r="CF76">
        <v>4296</v>
      </c>
      <c r="CG76" t="e">
        <f>#REF!</f>
        <v>#REF!</v>
      </c>
      <c r="CH76">
        <v>165</v>
      </c>
      <c r="CK76" t="e">
        <f>#REF!</f>
        <v>#REF!</v>
      </c>
      <c r="CL76">
        <v>162</v>
      </c>
      <c r="CS76" t="e">
        <f>#REF!</f>
        <v>#REF!</v>
      </c>
      <c r="CT76">
        <v>72</v>
      </c>
      <c r="CW76" t="e">
        <f>#REF!</f>
        <v>#REF!</v>
      </c>
      <c r="CX76">
        <v>291</v>
      </c>
    </row>
    <row r="77" spans="23:126" x14ac:dyDescent="0.3">
      <c r="W77" s="104">
        <f>'Pg. 7'!$M$9</f>
        <v>530957.48200000008</v>
      </c>
      <c r="X77">
        <v>13221</v>
      </c>
      <c r="BC77" t="e">
        <f>#REF!</f>
        <v>#REF!</v>
      </c>
      <c r="BD77">
        <v>79</v>
      </c>
      <c r="BG77" t="e">
        <f>#REF!</f>
        <v>#REF!</v>
      </c>
      <c r="BH77">
        <v>357</v>
      </c>
      <c r="CA77" t="e">
        <f>#REF!</f>
        <v>#REF!</v>
      </c>
      <c r="CB77">
        <v>3218</v>
      </c>
      <c r="CE77" t="e">
        <f>#REF!</f>
        <v>#REF!</v>
      </c>
      <c r="CF77">
        <v>4297</v>
      </c>
      <c r="CK77" t="e">
        <f>#REF!</f>
        <v>#REF!</v>
      </c>
      <c r="CL77">
        <v>163</v>
      </c>
      <c r="CS77" t="e">
        <f>#REF!</f>
        <v>#REF!</v>
      </c>
      <c r="CT77">
        <v>73</v>
      </c>
      <c r="CW77" t="e">
        <f>#REF!</f>
        <v>#REF!</v>
      </c>
      <c r="CX77">
        <v>292</v>
      </c>
    </row>
    <row r="78" spans="23:126" x14ac:dyDescent="0.3">
      <c r="W78" s="104">
        <f>'Pg. 7'!$M$10</f>
        <v>1887121.3057211663</v>
      </c>
      <c r="X78">
        <v>13222</v>
      </c>
      <c r="BC78" t="e">
        <f>#REF!</f>
        <v>#REF!</v>
      </c>
      <c r="BD78">
        <v>80</v>
      </c>
      <c r="BG78" t="e">
        <f>#REF!</f>
        <v>#REF!</v>
      </c>
      <c r="BH78">
        <v>358</v>
      </c>
      <c r="CA78" t="e">
        <f>#REF!</f>
        <v>#REF!</v>
      </c>
      <c r="CB78">
        <v>3219</v>
      </c>
      <c r="CE78" t="e">
        <f>#REF!</f>
        <v>#REF!</v>
      </c>
      <c r="CF78">
        <v>4298</v>
      </c>
      <c r="CK78" t="e">
        <f>#REF!</f>
        <v>#REF!</v>
      </c>
      <c r="CL78">
        <v>164</v>
      </c>
      <c r="CS78" t="e">
        <f>#REF!</f>
        <v>#REF!</v>
      </c>
      <c r="CT78">
        <v>74</v>
      </c>
      <c r="CW78" t="e">
        <f>#REF!</f>
        <v>#REF!</v>
      </c>
      <c r="CX78">
        <v>293</v>
      </c>
    </row>
    <row r="79" spans="23:126" x14ac:dyDescent="0.3">
      <c r="W79" s="104">
        <f>'Pg. 7'!$M$11</f>
        <v>163892.37777600001</v>
      </c>
      <c r="X79">
        <v>13224</v>
      </c>
      <c r="BC79" t="e">
        <f>#REF!</f>
        <v>#REF!</v>
      </c>
      <c r="BD79">
        <v>81</v>
      </c>
      <c r="BG79" t="e">
        <f>#REF!</f>
        <v>#REF!</v>
      </c>
      <c r="BH79">
        <v>359</v>
      </c>
      <c r="CA79" t="e">
        <f>#REF!</f>
        <v>#REF!</v>
      </c>
      <c r="CB79">
        <v>3220</v>
      </c>
      <c r="CE79" t="e">
        <f>#REF!</f>
        <v>#REF!</v>
      </c>
      <c r="CF79">
        <v>4299</v>
      </c>
      <c r="CS79" t="e">
        <f>#REF!</f>
        <v>#REF!</v>
      </c>
      <c r="CT79">
        <v>75</v>
      </c>
      <c r="CW79" t="e">
        <f>#REF!</f>
        <v>#REF!</v>
      </c>
      <c r="CX79">
        <v>294</v>
      </c>
    </row>
    <row r="80" spans="23:126" x14ac:dyDescent="0.3">
      <c r="W80" s="104">
        <f>'Pg. 7'!$M$12</f>
        <v>80116.099999999977</v>
      </c>
      <c r="X80">
        <v>13227</v>
      </c>
      <c r="BC80" t="e">
        <f>#REF!</f>
        <v>#REF!</v>
      </c>
      <c r="BD80">
        <v>82</v>
      </c>
      <c r="BG80" t="e">
        <f>#REF!</f>
        <v>#REF!</v>
      </c>
      <c r="BH80">
        <v>360</v>
      </c>
      <c r="CA80" t="e">
        <f>#REF!</f>
        <v>#REF!</v>
      </c>
      <c r="CB80">
        <v>3221</v>
      </c>
      <c r="CE80" t="e">
        <f>#REF!</f>
        <v>#REF!</v>
      </c>
      <c r="CF80">
        <v>4300</v>
      </c>
      <c r="CS80" t="e">
        <f>#REF!</f>
        <v>#REF!</v>
      </c>
      <c r="CT80">
        <v>76</v>
      </c>
      <c r="CW80" t="e">
        <f>#REF!</f>
        <v>#REF!</v>
      </c>
      <c r="CX80">
        <v>295</v>
      </c>
    </row>
    <row r="81" spans="23:102" x14ac:dyDescent="0.3">
      <c r="W81" s="104">
        <f>'Pg. 7'!$M$13</f>
        <v>140713.01470000003</v>
      </c>
      <c r="X81">
        <v>13228</v>
      </c>
      <c r="BC81" t="e">
        <f>#REF!</f>
        <v>#REF!</v>
      </c>
      <c r="BD81">
        <v>83</v>
      </c>
      <c r="BG81" t="e">
        <f>#REF!</f>
        <v>#REF!</v>
      </c>
      <c r="BH81">
        <v>361</v>
      </c>
      <c r="CA81" t="e">
        <f>#REF!</f>
        <v>#REF!</v>
      </c>
      <c r="CB81">
        <v>3222</v>
      </c>
      <c r="CE81" t="e">
        <f>#REF!</f>
        <v>#REF!</v>
      </c>
      <c r="CF81">
        <v>4301</v>
      </c>
      <c r="CS81" t="e">
        <f>#REF!</f>
        <v>#REF!</v>
      </c>
      <c r="CT81">
        <v>77</v>
      </c>
      <c r="CW81" t="e">
        <f>#REF!</f>
        <v>#REF!</v>
      </c>
      <c r="CX81">
        <v>296</v>
      </c>
    </row>
    <row r="82" spans="23:102" x14ac:dyDescent="0.3">
      <c r="W82">
        <f>'Pg. 7'!$M$14</f>
        <v>4300996.2801971668</v>
      </c>
      <c r="X82">
        <v>14384</v>
      </c>
      <c r="BC82" t="e">
        <f>#REF!</f>
        <v>#REF!</v>
      </c>
      <c r="BD82">
        <v>84</v>
      </c>
      <c r="BG82" t="e">
        <f>#REF!</f>
        <v>#REF!</v>
      </c>
      <c r="BH82">
        <v>362</v>
      </c>
      <c r="CA82" t="e">
        <f>#REF!</f>
        <v>#REF!</v>
      </c>
      <c r="CB82">
        <v>3223</v>
      </c>
      <c r="CE82" t="e">
        <f>#REF!</f>
        <v>#REF!</v>
      </c>
      <c r="CF82">
        <v>4302</v>
      </c>
      <c r="CS82" t="e">
        <f>#REF!</f>
        <v>#REF!</v>
      </c>
      <c r="CT82">
        <v>78</v>
      </c>
      <c r="CW82" t="e">
        <f>#REF!</f>
        <v>#REF!</v>
      </c>
      <c r="CX82">
        <v>297</v>
      </c>
    </row>
    <row r="83" spans="23:102" x14ac:dyDescent="0.3">
      <c r="BC83" t="e">
        <f>#REF!</f>
        <v>#REF!</v>
      </c>
      <c r="BD83">
        <v>85</v>
      </c>
      <c r="BG83" t="e">
        <f>#REF!</f>
        <v>#REF!</v>
      </c>
      <c r="BH83">
        <v>363</v>
      </c>
      <c r="CA83" t="e">
        <f>#REF!</f>
        <v>#REF!</v>
      </c>
      <c r="CB83">
        <v>3224</v>
      </c>
      <c r="CE83" t="e">
        <f>#REF!</f>
        <v>#REF!</v>
      </c>
      <c r="CF83">
        <v>4303</v>
      </c>
      <c r="CS83" t="e">
        <f>#REF!</f>
        <v>#REF!</v>
      </c>
      <c r="CT83">
        <v>79</v>
      </c>
      <c r="CW83" t="e">
        <f>#REF!</f>
        <v>#REF!</v>
      </c>
      <c r="CX83">
        <v>298</v>
      </c>
    </row>
    <row r="84" spans="23:102" x14ac:dyDescent="0.3">
      <c r="BC84" t="e">
        <f>#REF!</f>
        <v>#REF!</v>
      </c>
      <c r="BD84">
        <v>86</v>
      </c>
      <c r="BG84" t="e">
        <f>#REF!</f>
        <v>#REF!</v>
      </c>
      <c r="BH84">
        <v>364</v>
      </c>
      <c r="CA84" t="e">
        <f>#REF!</f>
        <v>#REF!</v>
      </c>
      <c r="CB84">
        <v>3225</v>
      </c>
      <c r="CE84" t="e">
        <f>#REF!</f>
        <v>#REF!</v>
      </c>
      <c r="CF84">
        <v>4304</v>
      </c>
      <c r="CS84" t="e">
        <f>#REF!</f>
        <v>#REF!</v>
      </c>
      <c r="CT84">
        <v>80</v>
      </c>
      <c r="CW84" t="e">
        <f>#REF!</f>
        <v>#REF!</v>
      </c>
      <c r="CX84">
        <v>299</v>
      </c>
    </row>
    <row r="85" spans="23:102" x14ac:dyDescent="0.3">
      <c r="BC85" t="e">
        <f>#REF!</f>
        <v>#REF!</v>
      </c>
      <c r="BD85">
        <v>87</v>
      </c>
      <c r="BG85" t="e">
        <f>#REF!</f>
        <v>#REF!</v>
      </c>
      <c r="BH85">
        <v>365</v>
      </c>
      <c r="CA85" t="e">
        <f>#REF!</f>
        <v>#REF!</v>
      </c>
      <c r="CB85">
        <v>3226</v>
      </c>
      <c r="CE85" t="e">
        <f>#REF!</f>
        <v>#REF!</v>
      </c>
      <c r="CF85">
        <v>4305</v>
      </c>
      <c r="CS85" t="e">
        <f>#REF!</f>
        <v>#REF!</v>
      </c>
      <c r="CT85">
        <v>81</v>
      </c>
      <c r="CW85" t="e">
        <f>#REF!</f>
        <v>#REF!</v>
      </c>
      <c r="CX85">
        <v>300</v>
      </c>
    </row>
    <row r="86" spans="23:102" x14ac:dyDescent="0.3">
      <c r="BC86" t="e">
        <f>#REF!</f>
        <v>#REF!</v>
      </c>
      <c r="BD86">
        <v>88</v>
      </c>
      <c r="BG86" t="e">
        <f>#REF!</f>
        <v>#REF!</v>
      </c>
      <c r="BH86">
        <v>366</v>
      </c>
      <c r="CA86" t="e">
        <f>#REF!</f>
        <v>#REF!</v>
      </c>
      <c r="CB86">
        <v>3227</v>
      </c>
      <c r="CE86" t="e">
        <f>#REF!</f>
        <v>#REF!</v>
      </c>
      <c r="CF86">
        <v>4306</v>
      </c>
      <c r="CS86" t="e">
        <f>#REF!</f>
        <v>#REF!</v>
      </c>
      <c r="CT86">
        <v>82</v>
      </c>
      <c r="CW86" t="e">
        <f>#REF!</f>
        <v>#REF!</v>
      </c>
      <c r="CX86">
        <v>301</v>
      </c>
    </row>
    <row r="87" spans="23:102" x14ac:dyDescent="0.3">
      <c r="BC87" t="e">
        <f>#REF!</f>
        <v>#REF!</v>
      </c>
      <c r="BD87">
        <v>89</v>
      </c>
      <c r="BG87" t="e">
        <f>#REF!</f>
        <v>#REF!</v>
      </c>
      <c r="BH87">
        <v>367</v>
      </c>
      <c r="CA87" t="e">
        <f>#REF!</f>
        <v>#REF!</v>
      </c>
      <c r="CB87">
        <v>3228</v>
      </c>
      <c r="CE87" t="e">
        <f>#REF!</f>
        <v>#REF!</v>
      </c>
      <c r="CF87">
        <v>4307</v>
      </c>
      <c r="CS87" t="e">
        <f>#REF!</f>
        <v>#REF!</v>
      </c>
      <c r="CT87">
        <v>83</v>
      </c>
      <c r="CW87" t="e">
        <f>#REF!</f>
        <v>#REF!</v>
      </c>
      <c r="CX87">
        <v>302</v>
      </c>
    </row>
    <row r="88" spans="23:102" x14ac:dyDescent="0.3">
      <c r="BC88" t="e">
        <f>#REF!</f>
        <v>#REF!</v>
      </c>
      <c r="BD88">
        <v>90</v>
      </c>
      <c r="BG88" t="e">
        <f>#REF!</f>
        <v>#REF!</v>
      </c>
      <c r="BH88">
        <v>368</v>
      </c>
      <c r="CA88" t="e">
        <f>#REF!</f>
        <v>#REF!</v>
      </c>
      <c r="CB88">
        <v>3229</v>
      </c>
      <c r="CE88" t="e">
        <f>#REF!</f>
        <v>#REF!</v>
      </c>
      <c r="CF88">
        <v>4308</v>
      </c>
      <c r="CS88" t="e">
        <f>#REF!</f>
        <v>#REF!</v>
      </c>
      <c r="CT88">
        <v>84</v>
      </c>
      <c r="CW88" t="e">
        <f>#REF!</f>
        <v>#REF!</v>
      </c>
      <c r="CX88">
        <v>303</v>
      </c>
    </row>
    <row r="89" spans="23:102" x14ac:dyDescent="0.3">
      <c r="BC89" t="e">
        <f>#REF!</f>
        <v>#REF!</v>
      </c>
      <c r="BD89">
        <v>91</v>
      </c>
      <c r="BG89" t="e">
        <f>#REF!</f>
        <v>#REF!</v>
      </c>
      <c r="BH89">
        <v>369</v>
      </c>
      <c r="CA89" t="e">
        <f>#REF!</f>
        <v>#REF!</v>
      </c>
      <c r="CB89">
        <v>3230</v>
      </c>
      <c r="CE89" t="e">
        <f>#REF!</f>
        <v>#REF!</v>
      </c>
      <c r="CF89">
        <v>4309</v>
      </c>
      <c r="CS89" t="e">
        <f>#REF!</f>
        <v>#REF!</v>
      </c>
      <c r="CT89">
        <v>85</v>
      </c>
      <c r="CW89" t="e">
        <f>#REF!</f>
        <v>#REF!</v>
      </c>
      <c r="CX89">
        <v>304</v>
      </c>
    </row>
    <row r="90" spans="23:102" x14ac:dyDescent="0.3">
      <c r="BC90" t="e">
        <f>#REF!</f>
        <v>#REF!</v>
      </c>
      <c r="BD90">
        <v>92</v>
      </c>
      <c r="BG90" t="e">
        <f>#REF!</f>
        <v>#REF!</v>
      </c>
      <c r="BH90">
        <v>370</v>
      </c>
      <c r="CA90" t="e">
        <f>#REF!</f>
        <v>#REF!</v>
      </c>
      <c r="CB90">
        <v>3231</v>
      </c>
      <c r="CE90" t="e">
        <f>#REF!</f>
        <v>#REF!</v>
      </c>
      <c r="CF90">
        <v>4310</v>
      </c>
      <c r="CS90" t="e">
        <f>#REF!</f>
        <v>#REF!</v>
      </c>
      <c r="CT90">
        <v>86</v>
      </c>
      <c r="CW90" t="e">
        <f>#REF!</f>
        <v>#REF!</v>
      </c>
      <c r="CX90">
        <v>305</v>
      </c>
    </row>
    <row r="91" spans="23:102" x14ac:dyDescent="0.3">
      <c r="BC91" t="e">
        <f>#REF!</f>
        <v>#REF!</v>
      </c>
      <c r="BD91">
        <v>93</v>
      </c>
      <c r="BG91" t="e">
        <f>#REF!</f>
        <v>#REF!</v>
      </c>
      <c r="BH91">
        <v>371</v>
      </c>
      <c r="CA91" t="e">
        <f>#REF!</f>
        <v>#REF!</v>
      </c>
      <c r="CB91">
        <v>3232</v>
      </c>
      <c r="CE91" t="e">
        <f>#REF!</f>
        <v>#REF!</v>
      </c>
      <c r="CF91">
        <v>4311</v>
      </c>
      <c r="CS91" t="e">
        <f>#REF!</f>
        <v>#REF!</v>
      </c>
      <c r="CT91">
        <v>87</v>
      </c>
      <c r="CW91" t="e">
        <f>#REF!</f>
        <v>#REF!</v>
      </c>
      <c r="CX91">
        <v>306</v>
      </c>
    </row>
    <row r="92" spans="23:102" x14ac:dyDescent="0.3">
      <c r="BC92" t="e">
        <f>#REF!</f>
        <v>#REF!</v>
      </c>
      <c r="BD92">
        <v>94</v>
      </c>
      <c r="BG92" t="e">
        <f>#REF!</f>
        <v>#REF!</v>
      </c>
      <c r="BH92">
        <v>372</v>
      </c>
      <c r="CA92" t="e">
        <f>#REF!</f>
        <v>#REF!</v>
      </c>
      <c r="CB92">
        <v>3233</v>
      </c>
      <c r="CE92" t="e">
        <f>#REF!</f>
        <v>#REF!</v>
      </c>
      <c r="CF92">
        <v>4312</v>
      </c>
      <c r="CS92" t="e">
        <f>#REF!</f>
        <v>#REF!</v>
      </c>
      <c r="CT92">
        <v>88</v>
      </c>
      <c r="CW92" t="e">
        <f>#REF!</f>
        <v>#REF!</v>
      </c>
      <c r="CX92">
        <v>307</v>
      </c>
    </row>
    <row r="93" spans="23:102" x14ac:dyDescent="0.3">
      <c r="BC93" t="e">
        <f>#REF!</f>
        <v>#REF!</v>
      </c>
      <c r="BD93">
        <v>95</v>
      </c>
      <c r="BG93" t="e">
        <f>#REF!</f>
        <v>#REF!</v>
      </c>
      <c r="BH93">
        <v>373</v>
      </c>
      <c r="CA93" t="e">
        <f>#REF!</f>
        <v>#REF!</v>
      </c>
      <c r="CB93">
        <v>3234</v>
      </c>
      <c r="CE93" t="e">
        <f>#REF!</f>
        <v>#REF!</v>
      </c>
      <c r="CF93">
        <v>4313</v>
      </c>
      <c r="CS93" t="e">
        <f>#REF!</f>
        <v>#REF!</v>
      </c>
      <c r="CT93">
        <v>89</v>
      </c>
      <c r="CW93" t="e">
        <f>#REF!</f>
        <v>#REF!</v>
      </c>
      <c r="CX93">
        <v>308</v>
      </c>
    </row>
    <row r="94" spans="23:102" x14ac:dyDescent="0.3">
      <c r="BC94" t="e">
        <f>#REF!</f>
        <v>#REF!</v>
      </c>
      <c r="BD94">
        <v>96</v>
      </c>
      <c r="BG94" t="e">
        <f>#REF!</f>
        <v>#REF!</v>
      </c>
      <c r="BH94">
        <v>374</v>
      </c>
      <c r="CA94" t="e">
        <f>#REF!</f>
        <v>#REF!</v>
      </c>
      <c r="CB94">
        <v>3235</v>
      </c>
      <c r="CE94" t="e">
        <f>#REF!</f>
        <v>#REF!</v>
      </c>
      <c r="CF94">
        <v>4314</v>
      </c>
      <c r="CS94" t="e">
        <f>#REF!</f>
        <v>#REF!</v>
      </c>
      <c r="CT94">
        <v>90</v>
      </c>
      <c r="CW94" t="e">
        <f>#REF!</f>
        <v>#REF!</v>
      </c>
      <c r="CX94">
        <v>309</v>
      </c>
    </row>
    <row r="95" spans="23:102" x14ac:dyDescent="0.3">
      <c r="BC95" t="e">
        <f>#REF!</f>
        <v>#REF!</v>
      </c>
      <c r="BD95">
        <v>97</v>
      </c>
      <c r="BG95" t="e">
        <f>#REF!</f>
        <v>#REF!</v>
      </c>
      <c r="BH95">
        <v>375</v>
      </c>
      <c r="CA95" t="e">
        <f>#REF!</f>
        <v>#REF!</v>
      </c>
      <c r="CB95">
        <v>3236</v>
      </c>
      <c r="CE95" t="e">
        <f>#REF!</f>
        <v>#REF!</v>
      </c>
      <c r="CF95">
        <v>4315</v>
      </c>
      <c r="CS95" t="e">
        <f>#REF!</f>
        <v>#REF!</v>
      </c>
      <c r="CT95">
        <v>91</v>
      </c>
      <c r="CW95" t="e">
        <f>#REF!</f>
        <v>#REF!</v>
      </c>
      <c r="CX95">
        <v>310</v>
      </c>
    </row>
    <row r="96" spans="23:102" x14ac:dyDescent="0.3">
      <c r="BC96" t="e">
        <f>#REF!</f>
        <v>#REF!</v>
      </c>
      <c r="BD96">
        <v>98</v>
      </c>
      <c r="BG96" t="e">
        <f>#REF!</f>
        <v>#REF!</v>
      </c>
      <c r="BH96">
        <v>376</v>
      </c>
      <c r="CA96" t="e">
        <f>#REF!</f>
        <v>#REF!</v>
      </c>
      <c r="CB96">
        <v>3237</v>
      </c>
      <c r="CE96" t="e">
        <f>#REF!</f>
        <v>#REF!</v>
      </c>
      <c r="CF96">
        <v>4316</v>
      </c>
      <c r="CS96" t="e">
        <f>#REF!</f>
        <v>#REF!</v>
      </c>
      <c r="CT96">
        <v>92</v>
      </c>
      <c r="CW96" t="e">
        <f>#REF!</f>
        <v>#REF!</v>
      </c>
      <c r="CX96">
        <v>311</v>
      </c>
    </row>
    <row r="97" spans="55:102" x14ac:dyDescent="0.3">
      <c r="BC97" t="e">
        <f>#REF!</f>
        <v>#REF!</v>
      </c>
      <c r="BD97">
        <v>99</v>
      </c>
      <c r="BG97" t="e">
        <f>#REF!</f>
        <v>#REF!</v>
      </c>
      <c r="BH97">
        <v>377</v>
      </c>
      <c r="CA97" t="e">
        <f>#REF!</f>
        <v>#REF!</v>
      </c>
      <c r="CB97">
        <v>3238</v>
      </c>
      <c r="CE97" t="e">
        <f>#REF!</f>
        <v>#REF!</v>
      </c>
      <c r="CF97">
        <v>4317</v>
      </c>
      <c r="CS97" t="e">
        <f>#REF!</f>
        <v>#REF!</v>
      </c>
      <c r="CT97">
        <v>93</v>
      </c>
      <c r="CW97" t="e">
        <f>#REF!</f>
        <v>#REF!</v>
      </c>
      <c r="CX97">
        <v>312</v>
      </c>
    </row>
    <row r="98" spans="55:102" x14ac:dyDescent="0.3">
      <c r="BC98" t="e">
        <f>#REF!</f>
        <v>#REF!</v>
      </c>
      <c r="BD98">
        <v>100</v>
      </c>
      <c r="BG98" t="e">
        <f>#REF!</f>
        <v>#REF!</v>
      </c>
      <c r="BH98">
        <v>378</v>
      </c>
      <c r="CA98" t="e">
        <f>#REF!</f>
        <v>#REF!</v>
      </c>
      <c r="CB98">
        <v>3239</v>
      </c>
      <c r="CE98" t="e">
        <f>#REF!</f>
        <v>#REF!</v>
      </c>
      <c r="CF98">
        <v>4318</v>
      </c>
      <c r="CS98" t="e">
        <f>#REF!</f>
        <v>#REF!</v>
      </c>
      <c r="CT98">
        <v>94</v>
      </c>
      <c r="CW98" t="e">
        <f>#REF!</f>
        <v>#REF!</v>
      </c>
      <c r="CX98">
        <v>313</v>
      </c>
    </row>
    <row r="99" spans="55:102" x14ac:dyDescent="0.3">
      <c r="BC99" t="e">
        <f>#REF!</f>
        <v>#REF!</v>
      </c>
      <c r="BD99">
        <v>101</v>
      </c>
      <c r="BG99" t="e">
        <f>#REF!</f>
        <v>#REF!</v>
      </c>
      <c r="BH99">
        <v>379</v>
      </c>
      <c r="CA99" t="e">
        <f>#REF!</f>
        <v>#REF!</v>
      </c>
      <c r="CB99">
        <v>3240</v>
      </c>
      <c r="CE99" t="e">
        <f>#REF!</f>
        <v>#REF!</v>
      </c>
      <c r="CF99">
        <v>4319</v>
      </c>
      <c r="CS99" t="e">
        <f>#REF!</f>
        <v>#REF!</v>
      </c>
      <c r="CT99">
        <v>95</v>
      </c>
      <c r="CW99" t="e">
        <f>#REF!</f>
        <v>#REF!</v>
      </c>
      <c r="CX99">
        <v>314</v>
      </c>
    </row>
    <row r="100" spans="55:102" x14ac:dyDescent="0.3">
      <c r="BC100" t="e">
        <f>#REF!</f>
        <v>#REF!</v>
      </c>
      <c r="BD100">
        <v>102</v>
      </c>
      <c r="BG100" t="e">
        <f>#REF!</f>
        <v>#REF!</v>
      </c>
      <c r="BH100">
        <v>380</v>
      </c>
      <c r="CA100" t="e">
        <f>#REF!</f>
        <v>#REF!</v>
      </c>
      <c r="CB100">
        <v>3241</v>
      </c>
      <c r="CE100" t="e">
        <f>#REF!</f>
        <v>#REF!</v>
      </c>
      <c r="CF100">
        <v>4320</v>
      </c>
      <c r="CS100" t="e">
        <f>#REF!</f>
        <v>#REF!</v>
      </c>
      <c r="CT100">
        <v>96</v>
      </c>
      <c r="CW100" t="e">
        <f>#REF!</f>
        <v>#REF!</v>
      </c>
      <c r="CX100">
        <v>315</v>
      </c>
    </row>
    <row r="101" spans="55:102" x14ac:dyDescent="0.3">
      <c r="BC101" t="e">
        <f>#REF!</f>
        <v>#REF!</v>
      </c>
      <c r="BD101">
        <v>103</v>
      </c>
      <c r="BG101" t="e">
        <f>#REF!</f>
        <v>#REF!</v>
      </c>
      <c r="BH101">
        <v>381</v>
      </c>
      <c r="CA101" t="e">
        <f>#REF!</f>
        <v>#REF!</v>
      </c>
      <c r="CB101">
        <v>3242</v>
      </c>
      <c r="CE101" t="e">
        <f>#REF!</f>
        <v>#REF!</v>
      </c>
      <c r="CF101">
        <v>4321</v>
      </c>
      <c r="CS101" t="e">
        <f>#REF!</f>
        <v>#REF!</v>
      </c>
      <c r="CT101">
        <v>97</v>
      </c>
      <c r="CW101" t="e">
        <f>#REF!</f>
        <v>#REF!</v>
      </c>
      <c r="CX101">
        <v>316</v>
      </c>
    </row>
    <row r="102" spans="55:102" x14ac:dyDescent="0.3">
      <c r="BC102" t="e">
        <f>#REF!</f>
        <v>#REF!</v>
      </c>
      <c r="BD102">
        <v>104</v>
      </c>
      <c r="BG102" t="e">
        <f>#REF!</f>
        <v>#REF!</v>
      </c>
      <c r="BH102">
        <v>382</v>
      </c>
      <c r="CA102" t="e">
        <f>#REF!</f>
        <v>#REF!</v>
      </c>
      <c r="CB102">
        <v>3243</v>
      </c>
      <c r="CE102" t="e">
        <f>#REF!</f>
        <v>#REF!</v>
      </c>
      <c r="CF102">
        <v>4322</v>
      </c>
      <c r="CS102" t="e">
        <f>#REF!</f>
        <v>#REF!</v>
      </c>
      <c r="CT102">
        <v>98</v>
      </c>
      <c r="CW102" t="e">
        <f>#REF!</f>
        <v>#REF!</v>
      </c>
      <c r="CX102">
        <v>317</v>
      </c>
    </row>
    <row r="103" spans="55:102" x14ac:dyDescent="0.3">
      <c r="BC103" t="e">
        <f>#REF!</f>
        <v>#REF!</v>
      </c>
      <c r="BD103">
        <v>105</v>
      </c>
      <c r="BG103" t="e">
        <f>#REF!</f>
        <v>#REF!</v>
      </c>
      <c r="BH103">
        <v>383</v>
      </c>
      <c r="CA103" t="e">
        <f>#REF!</f>
        <v>#REF!</v>
      </c>
      <c r="CB103">
        <v>3244</v>
      </c>
      <c r="CE103" t="e">
        <f>#REF!</f>
        <v>#REF!</v>
      </c>
      <c r="CF103">
        <v>4323</v>
      </c>
      <c r="CS103" t="e">
        <f>#REF!</f>
        <v>#REF!</v>
      </c>
      <c r="CT103">
        <v>99</v>
      </c>
      <c r="CW103" t="e">
        <f>#REF!</f>
        <v>#REF!</v>
      </c>
      <c r="CX103">
        <v>318</v>
      </c>
    </row>
    <row r="104" spans="55:102" x14ac:dyDescent="0.3">
      <c r="BC104" t="e">
        <f>#REF!</f>
        <v>#REF!</v>
      </c>
      <c r="BD104">
        <v>106</v>
      </c>
      <c r="BG104" t="e">
        <f>#REF!</f>
        <v>#REF!</v>
      </c>
      <c r="BH104">
        <v>384</v>
      </c>
      <c r="CA104" t="e">
        <f>#REF!</f>
        <v>#REF!</v>
      </c>
      <c r="CB104">
        <v>3245</v>
      </c>
      <c r="CE104" t="e">
        <f>#REF!</f>
        <v>#REF!</v>
      </c>
      <c r="CF104">
        <v>4324</v>
      </c>
      <c r="CS104" t="e">
        <f>#REF!</f>
        <v>#REF!</v>
      </c>
      <c r="CT104">
        <v>100</v>
      </c>
      <c r="CW104" t="e">
        <f>#REF!</f>
        <v>#REF!</v>
      </c>
      <c r="CX104">
        <v>319</v>
      </c>
    </row>
    <row r="105" spans="55:102" x14ac:dyDescent="0.3">
      <c r="BC105" t="e">
        <f>#REF!</f>
        <v>#REF!</v>
      </c>
      <c r="BD105">
        <v>107</v>
      </c>
      <c r="BG105" t="e">
        <f>#REF!</f>
        <v>#REF!</v>
      </c>
      <c r="BH105">
        <v>385</v>
      </c>
      <c r="CA105" t="e">
        <f>#REF!</f>
        <v>#REF!</v>
      </c>
      <c r="CB105">
        <v>3246</v>
      </c>
      <c r="CE105" t="e">
        <f>#REF!</f>
        <v>#REF!</v>
      </c>
      <c r="CF105">
        <v>4325</v>
      </c>
      <c r="CS105" t="e">
        <f>#REF!</f>
        <v>#REF!</v>
      </c>
      <c r="CT105">
        <v>101</v>
      </c>
      <c r="CW105" t="e">
        <f>#REF!</f>
        <v>#REF!</v>
      </c>
      <c r="CX105">
        <v>320</v>
      </c>
    </row>
    <row r="106" spans="55:102" x14ac:dyDescent="0.3">
      <c r="BC106" t="e">
        <f>#REF!</f>
        <v>#REF!</v>
      </c>
      <c r="BD106">
        <v>108</v>
      </c>
      <c r="BG106" t="e">
        <f>#REF!</f>
        <v>#REF!</v>
      </c>
      <c r="BH106">
        <v>386</v>
      </c>
      <c r="CA106" t="e">
        <f>#REF!</f>
        <v>#REF!</v>
      </c>
      <c r="CB106">
        <v>3247</v>
      </c>
      <c r="CE106" t="e">
        <f>#REF!</f>
        <v>#REF!</v>
      </c>
      <c r="CF106">
        <v>4326</v>
      </c>
      <c r="CS106" t="e">
        <f>#REF!</f>
        <v>#REF!</v>
      </c>
      <c r="CT106">
        <v>102</v>
      </c>
      <c r="CW106" t="e">
        <f>#REF!</f>
        <v>#REF!</v>
      </c>
      <c r="CX106">
        <v>321</v>
      </c>
    </row>
    <row r="107" spans="55:102" x14ac:dyDescent="0.3">
      <c r="BC107" t="e">
        <f>#REF!</f>
        <v>#REF!</v>
      </c>
      <c r="BD107">
        <v>109</v>
      </c>
      <c r="BG107" t="e">
        <f>#REF!</f>
        <v>#REF!</v>
      </c>
      <c r="BH107">
        <v>387</v>
      </c>
      <c r="CA107" t="e">
        <f>#REF!</f>
        <v>#REF!</v>
      </c>
      <c r="CB107">
        <v>3248</v>
      </c>
      <c r="CE107" t="e">
        <f>#REF!</f>
        <v>#REF!</v>
      </c>
      <c r="CF107">
        <v>4327</v>
      </c>
      <c r="CS107" t="e">
        <f>#REF!</f>
        <v>#REF!</v>
      </c>
      <c r="CT107">
        <v>103</v>
      </c>
      <c r="CW107" t="e">
        <f>#REF!</f>
        <v>#REF!</v>
      </c>
      <c r="CX107">
        <v>322</v>
      </c>
    </row>
    <row r="108" spans="55:102" x14ac:dyDescent="0.3">
      <c r="BC108" t="e">
        <f>#REF!</f>
        <v>#REF!</v>
      </c>
      <c r="BD108">
        <v>110</v>
      </c>
      <c r="BG108" t="e">
        <f>#REF!</f>
        <v>#REF!</v>
      </c>
      <c r="BH108">
        <v>388</v>
      </c>
      <c r="CA108" t="e">
        <f>#REF!</f>
        <v>#REF!</v>
      </c>
      <c r="CB108">
        <v>3249</v>
      </c>
      <c r="CE108" t="e">
        <f>#REF!</f>
        <v>#REF!</v>
      </c>
      <c r="CF108">
        <v>4328</v>
      </c>
      <c r="CS108" t="e">
        <f>#REF!</f>
        <v>#REF!</v>
      </c>
      <c r="CT108">
        <v>104</v>
      </c>
      <c r="CW108" t="e">
        <f>#REF!</f>
        <v>#REF!</v>
      </c>
      <c r="CX108">
        <v>323</v>
      </c>
    </row>
    <row r="109" spans="55:102" x14ac:dyDescent="0.3">
      <c r="BC109" t="e">
        <f>#REF!</f>
        <v>#REF!</v>
      </c>
      <c r="BD109">
        <v>111</v>
      </c>
      <c r="BG109" t="e">
        <f>#REF!</f>
        <v>#REF!</v>
      </c>
      <c r="BH109">
        <v>389</v>
      </c>
      <c r="CA109" t="e">
        <f>#REF!</f>
        <v>#REF!</v>
      </c>
      <c r="CB109">
        <v>3250</v>
      </c>
      <c r="CE109" t="e">
        <f>#REF!</f>
        <v>#REF!</v>
      </c>
      <c r="CF109">
        <v>4329</v>
      </c>
      <c r="CS109" t="e">
        <f>#REF!</f>
        <v>#REF!</v>
      </c>
      <c r="CT109">
        <v>105</v>
      </c>
      <c r="CW109" t="e">
        <f>#REF!</f>
        <v>#REF!</v>
      </c>
      <c r="CX109">
        <v>324</v>
      </c>
    </row>
    <row r="110" spans="55:102" x14ac:dyDescent="0.3">
      <c r="BC110" t="e">
        <f>#REF!</f>
        <v>#REF!</v>
      </c>
      <c r="BD110">
        <v>112</v>
      </c>
      <c r="BG110" t="e">
        <f>#REF!</f>
        <v>#REF!</v>
      </c>
      <c r="BH110">
        <v>390</v>
      </c>
      <c r="CA110" t="e">
        <f>#REF!</f>
        <v>#REF!</v>
      </c>
      <c r="CB110">
        <v>3251</v>
      </c>
      <c r="CE110" t="e">
        <f>#REF!</f>
        <v>#REF!</v>
      </c>
      <c r="CF110">
        <v>4330</v>
      </c>
      <c r="CS110" t="e">
        <f>#REF!</f>
        <v>#REF!</v>
      </c>
      <c r="CT110">
        <v>106</v>
      </c>
      <c r="CW110" t="e">
        <f>#REF!</f>
        <v>#REF!</v>
      </c>
      <c r="CX110">
        <v>325</v>
      </c>
    </row>
    <row r="111" spans="55:102" x14ac:dyDescent="0.3">
      <c r="BC111" t="e">
        <f>#REF!</f>
        <v>#REF!</v>
      </c>
      <c r="BD111">
        <v>113</v>
      </c>
      <c r="BG111" t="e">
        <f>#REF!</f>
        <v>#REF!</v>
      </c>
      <c r="BH111">
        <v>391</v>
      </c>
      <c r="CA111" t="e">
        <f>#REF!</f>
        <v>#REF!</v>
      </c>
      <c r="CB111">
        <v>3252</v>
      </c>
      <c r="CE111" t="e">
        <f>#REF!</f>
        <v>#REF!</v>
      </c>
      <c r="CF111">
        <v>4331</v>
      </c>
      <c r="CS111" t="e">
        <f>#REF!</f>
        <v>#REF!</v>
      </c>
      <c r="CT111">
        <v>107</v>
      </c>
      <c r="CW111" t="e">
        <f>#REF!</f>
        <v>#REF!</v>
      </c>
      <c r="CX111">
        <v>326</v>
      </c>
    </row>
    <row r="112" spans="55:102" x14ac:dyDescent="0.3">
      <c r="BC112" t="e">
        <f>#REF!</f>
        <v>#REF!</v>
      </c>
      <c r="BD112">
        <v>114</v>
      </c>
      <c r="BG112" t="e">
        <f>#REF!</f>
        <v>#REF!</v>
      </c>
      <c r="BH112">
        <v>392</v>
      </c>
      <c r="CA112" t="e">
        <f>#REF!</f>
        <v>#REF!</v>
      </c>
      <c r="CB112">
        <v>3253</v>
      </c>
      <c r="CE112" t="e">
        <f>#REF!</f>
        <v>#REF!</v>
      </c>
      <c r="CF112">
        <v>4332</v>
      </c>
      <c r="CS112" t="e">
        <f>#REF!</f>
        <v>#REF!</v>
      </c>
      <c r="CT112">
        <v>108</v>
      </c>
      <c r="CW112" t="e">
        <f>#REF!</f>
        <v>#REF!</v>
      </c>
      <c r="CX112">
        <v>327</v>
      </c>
    </row>
    <row r="113" spans="55:102" x14ac:dyDescent="0.3">
      <c r="BC113" t="e">
        <f>#REF!</f>
        <v>#REF!</v>
      </c>
      <c r="BD113">
        <v>115</v>
      </c>
      <c r="BG113" t="e">
        <f>#REF!</f>
        <v>#REF!</v>
      </c>
      <c r="BH113">
        <v>393</v>
      </c>
      <c r="CA113" t="e">
        <f>#REF!</f>
        <v>#REF!</v>
      </c>
      <c r="CB113">
        <v>3254</v>
      </c>
      <c r="CE113" t="e">
        <f>#REF!</f>
        <v>#REF!</v>
      </c>
      <c r="CF113">
        <v>4333</v>
      </c>
      <c r="CS113" t="e">
        <f>#REF!</f>
        <v>#REF!</v>
      </c>
      <c r="CT113">
        <v>109</v>
      </c>
      <c r="CW113" t="e">
        <f>#REF!</f>
        <v>#REF!</v>
      </c>
      <c r="CX113">
        <v>328</v>
      </c>
    </row>
    <row r="114" spans="55:102" x14ac:dyDescent="0.3">
      <c r="BC114" t="e">
        <f>#REF!</f>
        <v>#REF!</v>
      </c>
      <c r="BD114">
        <v>116</v>
      </c>
      <c r="BG114" t="e">
        <f>#REF!</f>
        <v>#REF!</v>
      </c>
      <c r="BH114">
        <v>394</v>
      </c>
      <c r="CA114" t="e">
        <f>#REF!</f>
        <v>#REF!</v>
      </c>
      <c r="CB114">
        <v>3255</v>
      </c>
      <c r="CE114" t="e">
        <f>#REF!</f>
        <v>#REF!</v>
      </c>
      <c r="CF114">
        <v>4334</v>
      </c>
      <c r="CS114" t="e">
        <f>#REF!</f>
        <v>#REF!</v>
      </c>
      <c r="CT114">
        <v>110</v>
      </c>
      <c r="CW114" t="e">
        <f>#REF!</f>
        <v>#REF!</v>
      </c>
      <c r="CX114">
        <v>329</v>
      </c>
    </row>
    <row r="115" spans="55:102" x14ac:dyDescent="0.3">
      <c r="BC115" t="e">
        <f>#REF!</f>
        <v>#REF!</v>
      </c>
      <c r="BD115">
        <v>117</v>
      </c>
      <c r="BG115" t="e">
        <f>#REF!</f>
        <v>#REF!</v>
      </c>
      <c r="BH115">
        <v>395</v>
      </c>
      <c r="CA115" t="e">
        <f>#REF!</f>
        <v>#REF!</v>
      </c>
      <c r="CB115">
        <v>3256</v>
      </c>
      <c r="CE115" t="e">
        <f>#REF!</f>
        <v>#REF!</v>
      </c>
      <c r="CF115">
        <v>4335</v>
      </c>
      <c r="CS115" t="e">
        <f>#REF!</f>
        <v>#REF!</v>
      </c>
      <c r="CT115">
        <v>111</v>
      </c>
      <c r="CW115" t="e">
        <f>#REF!</f>
        <v>#REF!</v>
      </c>
      <c r="CX115">
        <v>330</v>
      </c>
    </row>
    <row r="116" spans="55:102" x14ac:dyDescent="0.3">
      <c r="BC116" t="e">
        <f>#REF!</f>
        <v>#REF!</v>
      </c>
      <c r="BD116">
        <v>118</v>
      </c>
      <c r="BG116" t="e">
        <f>#REF!</f>
        <v>#REF!</v>
      </c>
      <c r="BH116">
        <v>396</v>
      </c>
      <c r="CA116" t="e">
        <f>#REF!</f>
        <v>#REF!</v>
      </c>
      <c r="CB116">
        <v>3257</v>
      </c>
      <c r="CE116" t="e">
        <f>#REF!</f>
        <v>#REF!</v>
      </c>
      <c r="CF116">
        <v>4336</v>
      </c>
      <c r="CS116" t="e">
        <f>#REF!</f>
        <v>#REF!</v>
      </c>
      <c r="CT116">
        <v>112</v>
      </c>
      <c r="CW116" t="e">
        <f>#REF!</f>
        <v>#REF!</v>
      </c>
      <c r="CX116">
        <v>331</v>
      </c>
    </row>
    <row r="117" spans="55:102" x14ac:dyDescent="0.3">
      <c r="BC117" t="e">
        <f>#REF!</f>
        <v>#REF!</v>
      </c>
      <c r="BD117">
        <v>119</v>
      </c>
      <c r="BG117" t="e">
        <f>#REF!</f>
        <v>#REF!</v>
      </c>
      <c r="BH117">
        <v>397</v>
      </c>
      <c r="CA117" t="e">
        <f>#REF!</f>
        <v>#REF!</v>
      </c>
      <c r="CB117">
        <v>3258</v>
      </c>
      <c r="CE117" t="e">
        <f>#REF!</f>
        <v>#REF!</v>
      </c>
      <c r="CF117">
        <v>4337</v>
      </c>
      <c r="CS117" t="e">
        <f>#REF!</f>
        <v>#REF!</v>
      </c>
      <c r="CT117">
        <v>113</v>
      </c>
      <c r="CW117" t="e">
        <f>#REF!</f>
        <v>#REF!</v>
      </c>
      <c r="CX117">
        <v>332</v>
      </c>
    </row>
    <row r="118" spans="55:102" x14ac:dyDescent="0.3">
      <c r="BC118" t="e">
        <f>#REF!</f>
        <v>#REF!</v>
      </c>
      <c r="BD118">
        <v>120</v>
      </c>
      <c r="BG118" t="e">
        <f>#REF!</f>
        <v>#REF!</v>
      </c>
      <c r="BH118">
        <v>398</v>
      </c>
      <c r="CA118" t="e">
        <f>#REF!</f>
        <v>#REF!</v>
      </c>
      <c r="CB118">
        <v>3259</v>
      </c>
      <c r="CE118" t="e">
        <f>#REF!</f>
        <v>#REF!</v>
      </c>
      <c r="CF118">
        <v>4338</v>
      </c>
      <c r="CS118" t="e">
        <f>#REF!</f>
        <v>#REF!</v>
      </c>
      <c r="CT118">
        <v>114</v>
      </c>
      <c r="CW118" t="e">
        <f>#REF!</f>
        <v>#REF!</v>
      </c>
      <c r="CX118">
        <v>333</v>
      </c>
    </row>
    <row r="119" spans="55:102" x14ac:dyDescent="0.3">
      <c r="BC119" t="e">
        <f>#REF!</f>
        <v>#REF!</v>
      </c>
      <c r="BD119">
        <v>121</v>
      </c>
      <c r="BG119" t="e">
        <f>#REF!</f>
        <v>#REF!</v>
      </c>
      <c r="BH119">
        <v>399</v>
      </c>
      <c r="CA119" t="e">
        <f>#REF!</f>
        <v>#REF!</v>
      </c>
      <c r="CB119">
        <v>3260</v>
      </c>
      <c r="CE119" t="e">
        <f>#REF!</f>
        <v>#REF!</v>
      </c>
      <c r="CF119">
        <v>4339</v>
      </c>
      <c r="CS119" t="e">
        <f>#REF!</f>
        <v>#REF!</v>
      </c>
      <c r="CT119">
        <v>115</v>
      </c>
      <c r="CW119" t="e">
        <f>#REF!</f>
        <v>#REF!</v>
      </c>
      <c r="CX119">
        <v>334</v>
      </c>
    </row>
    <row r="120" spans="55:102" x14ac:dyDescent="0.3">
      <c r="BC120" t="e">
        <f>#REF!</f>
        <v>#REF!</v>
      </c>
      <c r="BD120">
        <v>122</v>
      </c>
      <c r="BG120" t="e">
        <f>#REF!</f>
        <v>#REF!</v>
      </c>
      <c r="BH120">
        <v>400</v>
      </c>
      <c r="CA120" t="e">
        <f>#REF!</f>
        <v>#REF!</v>
      </c>
      <c r="CB120">
        <v>3261</v>
      </c>
      <c r="CE120" t="e">
        <f>#REF!</f>
        <v>#REF!</v>
      </c>
      <c r="CF120">
        <v>4340</v>
      </c>
      <c r="CS120" t="e">
        <f>#REF!</f>
        <v>#REF!</v>
      </c>
      <c r="CT120">
        <v>116</v>
      </c>
      <c r="CW120" t="e">
        <f>#REF!</f>
        <v>#REF!</v>
      </c>
      <c r="CX120">
        <v>335</v>
      </c>
    </row>
    <row r="121" spans="55:102" x14ac:dyDescent="0.3">
      <c r="BC121" t="e">
        <f>#REF!</f>
        <v>#REF!</v>
      </c>
      <c r="BD121">
        <v>123</v>
      </c>
      <c r="BG121" t="e">
        <f>#REF!</f>
        <v>#REF!</v>
      </c>
      <c r="BH121">
        <v>401</v>
      </c>
      <c r="CA121" t="e">
        <f>#REF!</f>
        <v>#REF!</v>
      </c>
      <c r="CB121">
        <v>3262</v>
      </c>
      <c r="CE121" t="e">
        <f>#REF!</f>
        <v>#REF!</v>
      </c>
      <c r="CF121">
        <v>4341</v>
      </c>
      <c r="CS121" t="e">
        <f>#REF!</f>
        <v>#REF!</v>
      </c>
      <c r="CT121">
        <v>117</v>
      </c>
      <c r="CW121" t="e">
        <f>#REF!</f>
        <v>#REF!</v>
      </c>
      <c r="CX121">
        <v>336</v>
      </c>
    </row>
    <row r="122" spans="55:102" x14ac:dyDescent="0.3">
      <c r="BC122" t="e">
        <f>#REF!</f>
        <v>#REF!</v>
      </c>
      <c r="BD122">
        <v>124</v>
      </c>
      <c r="BG122" t="e">
        <f>#REF!</f>
        <v>#REF!</v>
      </c>
      <c r="BH122">
        <v>402</v>
      </c>
      <c r="CA122" t="e">
        <f>#REF!</f>
        <v>#REF!</v>
      </c>
      <c r="CB122">
        <v>3263</v>
      </c>
      <c r="CE122" t="e">
        <f>#REF!</f>
        <v>#REF!</v>
      </c>
      <c r="CF122">
        <v>4342</v>
      </c>
      <c r="CS122" t="e">
        <f>#REF!</f>
        <v>#REF!</v>
      </c>
      <c r="CT122">
        <v>118</v>
      </c>
      <c r="CW122" t="e">
        <f>#REF!</f>
        <v>#REF!</v>
      </c>
      <c r="CX122">
        <v>337</v>
      </c>
    </row>
    <row r="123" spans="55:102" x14ac:dyDescent="0.3">
      <c r="BC123" t="e">
        <f>#REF!</f>
        <v>#REF!</v>
      </c>
      <c r="BD123">
        <v>125</v>
      </c>
      <c r="BG123" t="e">
        <f>#REF!</f>
        <v>#REF!</v>
      </c>
      <c r="BH123">
        <v>403</v>
      </c>
      <c r="CA123" t="e">
        <f>#REF!</f>
        <v>#REF!</v>
      </c>
      <c r="CB123">
        <v>3264</v>
      </c>
      <c r="CE123" t="e">
        <f>#REF!</f>
        <v>#REF!</v>
      </c>
      <c r="CF123">
        <v>4343</v>
      </c>
      <c r="CS123" t="e">
        <f>#REF!</f>
        <v>#REF!</v>
      </c>
      <c r="CT123">
        <v>119</v>
      </c>
      <c r="CW123" t="e">
        <f>#REF!</f>
        <v>#REF!</v>
      </c>
      <c r="CX123">
        <v>338</v>
      </c>
    </row>
    <row r="124" spans="55:102" x14ac:dyDescent="0.3">
      <c r="BC124" t="e">
        <f>#REF!</f>
        <v>#REF!</v>
      </c>
      <c r="BD124">
        <v>126</v>
      </c>
      <c r="BG124" t="e">
        <f>#REF!</f>
        <v>#REF!</v>
      </c>
      <c r="BH124">
        <v>404</v>
      </c>
      <c r="CA124" t="e">
        <f>#REF!</f>
        <v>#REF!</v>
      </c>
      <c r="CB124">
        <v>3265</v>
      </c>
      <c r="CE124" t="e">
        <f>#REF!</f>
        <v>#REF!</v>
      </c>
      <c r="CF124">
        <v>4344</v>
      </c>
      <c r="CS124" t="e">
        <f>#REF!</f>
        <v>#REF!</v>
      </c>
      <c r="CT124">
        <v>120</v>
      </c>
      <c r="CW124" t="e">
        <f>#REF!</f>
        <v>#REF!</v>
      </c>
      <c r="CX124">
        <v>339</v>
      </c>
    </row>
    <row r="125" spans="55:102" x14ac:dyDescent="0.3">
      <c r="BC125" t="e">
        <f>#REF!</f>
        <v>#REF!</v>
      </c>
      <c r="BD125">
        <v>127</v>
      </c>
      <c r="BG125" t="e">
        <f>#REF!</f>
        <v>#REF!</v>
      </c>
      <c r="BH125">
        <v>405</v>
      </c>
      <c r="CA125" t="e">
        <f>#REF!</f>
        <v>#REF!</v>
      </c>
      <c r="CB125">
        <v>3266</v>
      </c>
      <c r="CE125" t="e">
        <f>#REF!</f>
        <v>#REF!</v>
      </c>
      <c r="CF125">
        <v>4345</v>
      </c>
      <c r="CS125" t="e">
        <f>#REF!</f>
        <v>#REF!</v>
      </c>
      <c r="CT125">
        <v>121</v>
      </c>
      <c r="CW125" t="e">
        <f>#REF!</f>
        <v>#REF!</v>
      </c>
      <c r="CX125">
        <v>340</v>
      </c>
    </row>
    <row r="126" spans="55:102" x14ac:dyDescent="0.3">
      <c r="BC126" t="e">
        <f>#REF!</f>
        <v>#REF!</v>
      </c>
      <c r="BD126">
        <v>128</v>
      </c>
      <c r="BG126" t="e">
        <f>#REF!</f>
        <v>#REF!</v>
      </c>
      <c r="BH126">
        <v>406</v>
      </c>
      <c r="CA126" t="e">
        <f>#REF!</f>
        <v>#REF!</v>
      </c>
      <c r="CB126">
        <v>3267</v>
      </c>
      <c r="CE126" t="e">
        <f>#REF!</f>
        <v>#REF!</v>
      </c>
      <c r="CF126">
        <v>4346</v>
      </c>
      <c r="CS126" t="e">
        <f>#REF!</f>
        <v>#REF!</v>
      </c>
      <c r="CT126">
        <v>122</v>
      </c>
      <c r="CW126" t="e">
        <f>#REF!</f>
        <v>#REF!</v>
      </c>
      <c r="CX126">
        <v>341</v>
      </c>
    </row>
    <row r="127" spans="55:102" x14ac:dyDescent="0.3">
      <c r="BC127" t="e">
        <f>#REF!</f>
        <v>#REF!</v>
      </c>
      <c r="BD127">
        <v>129</v>
      </c>
      <c r="BG127" t="e">
        <f>#REF!</f>
        <v>#REF!</v>
      </c>
      <c r="BH127">
        <v>407</v>
      </c>
      <c r="CA127" t="e">
        <f>#REF!</f>
        <v>#REF!</v>
      </c>
      <c r="CB127">
        <v>3268</v>
      </c>
      <c r="CE127" t="e">
        <f>#REF!</f>
        <v>#REF!</v>
      </c>
      <c r="CF127">
        <v>4347</v>
      </c>
      <c r="CS127" t="e">
        <f>#REF!</f>
        <v>#REF!</v>
      </c>
      <c r="CT127">
        <v>123</v>
      </c>
      <c r="CW127" t="e">
        <f>#REF!</f>
        <v>#REF!</v>
      </c>
      <c r="CX127">
        <v>342</v>
      </c>
    </row>
    <row r="128" spans="55:102" x14ac:dyDescent="0.3">
      <c r="BC128" t="e">
        <f>#REF!</f>
        <v>#REF!</v>
      </c>
      <c r="BD128">
        <v>130</v>
      </c>
      <c r="BG128" t="e">
        <f>#REF!</f>
        <v>#REF!</v>
      </c>
      <c r="BH128">
        <v>408</v>
      </c>
      <c r="CA128" t="e">
        <f>#REF!</f>
        <v>#REF!</v>
      </c>
      <c r="CB128">
        <v>3269</v>
      </c>
      <c r="CE128" t="e">
        <f>#REF!</f>
        <v>#REF!</v>
      </c>
      <c r="CF128">
        <v>4348</v>
      </c>
      <c r="CS128" t="e">
        <f>#REF!</f>
        <v>#REF!</v>
      </c>
      <c r="CT128">
        <v>124</v>
      </c>
      <c r="CW128" t="e">
        <f>#REF!</f>
        <v>#REF!</v>
      </c>
      <c r="CX128">
        <v>343</v>
      </c>
    </row>
    <row r="129" spans="55:102" x14ac:dyDescent="0.3">
      <c r="BC129" t="e">
        <f>#REF!</f>
        <v>#REF!</v>
      </c>
      <c r="BD129">
        <v>131</v>
      </c>
      <c r="BG129" t="e">
        <f>#REF!</f>
        <v>#REF!</v>
      </c>
      <c r="BH129">
        <v>409</v>
      </c>
      <c r="CA129" t="e">
        <f>#REF!</f>
        <v>#REF!</v>
      </c>
      <c r="CB129">
        <v>3270</v>
      </c>
      <c r="CE129" t="e">
        <f>#REF!</f>
        <v>#REF!</v>
      </c>
      <c r="CF129">
        <v>4349</v>
      </c>
      <c r="CS129" t="e">
        <f>#REF!</f>
        <v>#REF!</v>
      </c>
      <c r="CT129">
        <v>125</v>
      </c>
      <c r="CW129" t="e">
        <f>#REF!</f>
        <v>#REF!</v>
      </c>
      <c r="CX129">
        <v>344</v>
      </c>
    </row>
    <row r="130" spans="55:102" x14ac:dyDescent="0.3">
      <c r="BC130" t="e">
        <f>#REF!</f>
        <v>#REF!</v>
      </c>
      <c r="BD130">
        <v>132</v>
      </c>
      <c r="BG130" t="e">
        <f>#REF!</f>
        <v>#REF!</v>
      </c>
      <c r="BH130">
        <v>410</v>
      </c>
      <c r="CA130" t="e">
        <f>#REF!</f>
        <v>#REF!</v>
      </c>
      <c r="CB130">
        <v>3271</v>
      </c>
      <c r="CE130" t="e">
        <f>#REF!</f>
        <v>#REF!</v>
      </c>
      <c r="CF130">
        <v>4350</v>
      </c>
      <c r="CS130" t="e">
        <f>#REF!</f>
        <v>#REF!</v>
      </c>
      <c r="CT130">
        <v>126</v>
      </c>
      <c r="CW130" t="e">
        <f>#REF!</f>
        <v>#REF!</v>
      </c>
      <c r="CX130">
        <v>345</v>
      </c>
    </row>
    <row r="131" spans="55:102" x14ac:dyDescent="0.3">
      <c r="BC131" t="e">
        <f>#REF!</f>
        <v>#REF!</v>
      </c>
      <c r="BD131">
        <v>133</v>
      </c>
      <c r="BG131" t="e">
        <f>#REF!</f>
        <v>#REF!</v>
      </c>
      <c r="BH131">
        <v>411</v>
      </c>
      <c r="CA131" t="e">
        <f>#REF!</f>
        <v>#REF!</v>
      </c>
      <c r="CB131">
        <v>3272</v>
      </c>
      <c r="CE131" t="e">
        <f>#REF!</f>
        <v>#REF!</v>
      </c>
      <c r="CF131">
        <v>4351</v>
      </c>
      <c r="CS131" t="e">
        <f>#REF!</f>
        <v>#REF!</v>
      </c>
      <c r="CT131">
        <v>127</v>
      </c>
      <c r="CW131" t="e">
        <f>#REF!</f>
        <v>#REF!</v>
      </c>
      <c r="CX131">
        <v>346</v>
      </c>
    </row>
    <row r="132" spans="55:102" x14ac:dyDescent="0.3">
      <c r="BC132" t="e">
        <f>#REF!</f>
        <v>#REF!</v>
      </c>
      <c r="BD132">
        <v>134</v>
      </c>
      <c r="BG132" t="e">
        <f>#REF!</f>
        <v>#REF!</v>
      </c>
      <c r="BH132">
        <v>412</v>
      </c>
      <c r="CA132" t="e">
        <f>#REF!</f>
        <v>#REF!</v>
      </c>
      <c r="CB132">
        <v>3273</v>
      </c>
      <c r="CE132" t="e">
        <f>#REF!</f>
        <v>#REF!</v>
      </c>
      <c r="CF132">
        <v>4352</v>
      </c>
      <c r="CS132" t="e">
        <f>#REF!</f>
        <v>#REF!</v>
      </c>
      <c r="CT132">
        <v>128</v>
      </c>
      <c r="CW132" t="e">
        <f>#REF!</f>
        <v>#REF!</v>
      </c>
      <c r="CX132">
        <v>347</v>
      </c>
    </row>
    <row r="133" spans="55:102" x14ac:dyDescent="0.3">
      <c r="BC133" t="e">
        <f>#REF!</f>
        <v>#REF!</v>
      </c>
      <c r="BD133">
        <v>135</v>
      </c>
      <c r="BG133" t="e">
        <f>#REF!</f>
        <v>#REF!</v>
      </c>
      <c r="BH133">
        <v>413</v>
      </c>
      <c r="CA133" t="e">
        <f>#REF!</f>
        <v>#REF!</v>
      </c>
      <c r="CB133">
        <v>3274</v>
      </c>
      <c r="CE133" t="e">
        <f>#REF!</f>
        <v>#REF!</v>
      </c>
      <c r="CF133">
        <v>4353</v>
      </c>
      <c r="CS133" t="e">
        <f>#REF!</f>
        <v>#REF!</v>
      </c>
      <c r="CT133">
        <v>129</v>
      </c>
      <c r="CW133" t="e">
        <f>#REF!</f>
        <v>#REF!</v>
      </c>
      <c r="CX133">
        <v>348</v>
      </c>
    </row>
    <row r="134" spans="55:102" x14ac:dyDescent="0.3">
      <c r="BC134" t="e">
        <f>#REF!</f>
        <v>#REF!</v>
      </c>
      <c r="BD134">
        <v>136</v>
      </c>
      <c r="BG134" t="e">
        <f>#REF!</f>
        <v>#REF!</v>
      </c>
      <c r="BH134">
        <v>414</v>
      </c>
      <c r="CA134" t="e">
        <f>#REF!</f>
        <v>#REF!</v>
      </c>
      <c r="CB134">
        <v>3275</v>
      </c>
      <c r="CE134" t="e">
        <f>#REF!</f>
        <v>#REF!</v>
      </c>
      <c r="CF134">
        <v>4354</v>
      </c>
      <c r="CS134" t="e">
        <f>#REF!</f>
        <v>#REF!</v>
      </c>
      <c r="CT134">
        <v>130</v>
      </c>
      <c r="CW134" t="e">
        <f>#REF!</f>
        <v>#REF!</v>
      </c>
      <c r="CX134">
        <v>349</v>
      </c>
    </row>
    <row r="135" spans="55:102" x14ac:dyDescent="0.3">
      <c r="BC135" t="e">
        <f>#REF!</f>
        <v>#REF!</v>
      </c>
      <c r="BD135">
        <v>289</v>
      </c>
      <c r="BG135" t="e">
        <f>#REF!</f>
        <v>#REF!</v>
      </c>
      <c r="BH135">
        <v>415</v>
      </c>
      <c r="CA135" t="e">
        <f>#REF!</f>
        <v>#REF!</v>
      </c>
      <c r="CB135">
        <v>3276</v>
      </c>
      <c r="CE135" t="e">
        <f>#REF!</f>
        <v>#REF!</v>
      </c>
      <c r="CF135">
        <v>4355</v>
      </c>
      <c r="CS135" t="e">
        <f>#REF!</f>
        <v>#REF!</v>
      </c>
      <c r="CT135">
        <v>131</v>
      </c>
      <c r="CW135" t="e">
        <f>#REF!</f>
        <v>#REF!</v>
      </c>
      <c r="CX135">
        <v>350</v>
      </c>
    </row>
    <row r="136" spans="55:102" x14ac:dyDescent="0.3">
      <c r="BC136" t="e">
        <f>#REF!</f>
        <v>#REF!</v>
      </c>
      <c r="BD136">
        <v>291</v>
      </c>
      <c r="BG136" t="e">
        <f>#REF!</f>
        <v>#REF!</v>
      </c>
      <c r="BH136">
        <v>416</v>
      </c>
      <c r="CA136" t="e">
        <f>#REF!</f>
        <v>#REF!</v>
      </c>
      <c r="CB136">
        <v>3277</v>
      </c>
      <c r="CE136" t="e">
        <f>#REF!</f>
        <v>#REF!</v>
      </c>
      <c r="CF136">
        <v>4356</v>
      </c>
      <c r="CS136" t="e">
        <f>#REF!</f>
        <v>#REF!</v>
      </c>
      <c r="CT136">
        <v>132</v>
      </c>
      <c r="CW136" t="e">
        <f>#REF!</f>
        <v>#REF!</v>
      </c>
      <c r="CX136">
        <v>351</v>
      </c>
    </row>
    <row r="137" spans="55:102" x14ac:dyDescent="0.3">
      <c r="BC137" t="e">
        <f>#REF!</f>
        <v>#REF!</v>
      </c>
      <c r="BD137">
        <v>292</v>
      </c>
      <c r="BG137" t="e">
        <f>#REF!</f>
        <v>#REF!</v>
      </c>
      <c r="BH137">
        <v>417</v>
      </c>
      <c r="CA137" t="e">
        <f>#REF!</f>
        <v>#REF!</v>
      </c>
      <c r="CB137">
        <v>3278</v>
      </c>
      <c r="CE137" t="e">
        <f>#REF!</f>
        <v>#REF!</v>
      </c>
      <c r="CF137">
        <v>4357</v>
      </c>
      <c r="CS137" t="e">
        <f>#REF!</f>
        <v>#REF!</v>
      </c>
      <c r="CT137">
        <v>133</v>
      </c>
      <c r="CW137" t="e">
        <f>#REF!</f>
        <v>#REF!</v>
      </c>
      <c r="CX137">
        <v>352</v>
      </c>
    </row>
    <row r="138" spans="55:102" x14ac:dyDescent="0.3">
      <c r="BC138" t="e">
        <f>#REF!</f>
        <v>#REF!</v>
      </c>
      <c r="BD138">
        <v>293</v>
      </c>
      <c r="BG138" t="e">
        <f>#REF!</f>
        <v>#REF!</v>
      </c>
      <c r="BH138">
        <v>418</v>
      </c>
      <c r="CA138" t="e">
        <f>#REF!</f>
        <v>#REF!</v>
      </c>
      <c r="CB138">
        <v>3279</v>
      </c>
      <c r="CE138" t="e">
        <f>#REF!</f>
        <v>#REF!</v>
      </c>
      <c r="CF138">
        <v>4358</v>
      </c>
      <c r="CS138" t="e">
        <f>#REF!</f>
        <v>#REF!</v>
      </c>
      <c r="CT138">
        <v>134</v>
      </c>
      <c r="CW138" t="e">
        <f>#REF!</f>
        <v>#REF!</v>
      </c>
      <c r="CX138">
        <v>353</v>
      </c>
    </row>
    <row r="139" spans="55:102" x14ac:dyDescent="0.3">
      <c r="BC139" t="e">
        <f>#REF!</f>
        <v>#REF!</v>
      </c>
      <c r="BD139">
        <v>294</v>
      </c>
      <c r="BG139" t="e">
        <f>#REF!</f>
        <v>#REF!</v>
      </c>
      <c r="BH139">
        <v>419</v>
      </c>
      <c r="CA139" t="e">
        <f>#REF!</f>
        <v>#REF!</v>
      </c>
      <c r="CB139">
        <v>3280</v>
      </c>
      <c r="CE139" t="e">
        <f>#REF!</f>
        <v>#REF!</v>
      </c>
      <c r="CF139">
        <v>4359</v>
      </c>
      <c r="CS139" t="e">
        <f>#REF!</f>
        <v>#REF!</v>
      </c>
      <c r="CT139">
        <v>135</v>
      </c>
      <c r="CW139" t="e">
        <f>#REF!</f>
        <v>#REF!</v>
      </c>
      <c r="CX139">
        <v>354</v>
      </c>
    </row>
    <row r="140" spans="55:102" x14ac:dyDescent="0.3">
      <c r="BG140" t="e">
        <f>#REF!</f>
        <v>#REF!</v>
      </c>
      <c r="BH140">
        <v>420</v>
      </c>
      <c r="CA140" t="e">
        <f>#REF!</f>
        <v>#REF!</v>
      </c>
      <c r="CB140">
        <v>3281</v>
      </c>
      <c r="CE140" t="e">
        <f>#REF!</f>
        <v>#REF!</v>
      </c>
      <c r="CF140">
        <v>4360</v>
      </c>
      <c r="CS140" t="e">
        <f>#REF!</f>
        <v>#REF!</v>
      </c>
      <c r="CT140">
        <v>136</v>
      </c>
      <c r="CW140" t="e">
        <f>#REF!</f>
        <v>#REF!</v>
      </c>
      <c r="CX140">
        <v>355</v>
      </c>
    </row>
    <row r="141" spans="55:102" x14ac:dyDescent="0.3">
      <c r="BG141" t="e">
        <f>#REF!</f>
        <v>#REF!</v>
      </c>
      <c r="BH141">
        <v>421</v>
      </c>
      <c r="CA141" t="e">
        <f>#REF!</f>
        <v>#REF!</v>
      </c>
      <c r="CB141">
        <v>3282</v>
      </c>
      <c r="CE141" t="e">
        <f>#REF!</f>
        <v>#REF!</v>
      </c>
      <c r="CF141">
        <v>4361</v>
      </c>
      <c r="CS141" t="e">
        <f>#REF!</f>
        <v>#REF!</v>
      </c>
      <c r="CT141">
        <v>137</v>
      </c>
      <c r="CW141" t="e">
        <f>#REF!</f>
        <v>#REF!</v>
      </c>
      <c r="CX141">
        <v>356</v>
      </c>
    </row>
    <row r="142" spans="55:102" x14ac:dyDescent="0.3">
      <c r="BG142" t="e">
        <f>#REF!</f>
        <v>#REF!</v>
      </c>
      <c r="BH142">
        <v>422</v>
      </c>
      <c r="CA142" t="e">
        <f>#REF!</f>
        <v>#REF!</v>
      </c>
      <c r="CB142">
        <v>3283</v>
      </c>
      <c r="CE142" t="e">
        <f>#REF!</f>
        <v>#REF!</v>
      </c>
      <c r="CF142">
        <v>4362</v>
      </c>
      <c r="CS142" t="e">
        <f>#REF!</f>
        <v>#REF!</v>
      </c>
      <c r="CT142">
        <v>138</v>
      </c>
      <c r="CW142" t="e">
        <f>#REF!</f>
        <v>#REF!</v>
      </c>
      <c r="CX142">
        <v>357</v>
      </c>
    </row>
    <row r="143" spans="55:102" x14ac:dyDescent="0.3">
      <c r="BG143" t="e">
        <f>#REF!</f>
        <v>#REF!</v>
      </c>
      <c r="BH143">
        <v>423</v>
      </c>
      <c r="CA143" t="e">
        <f>#REF!</f>
        <v>#REF!</v>
      </c>
      <c r="CB143">
        <v>3284</v>
      </c>
      <c r="CE143" t="e">
        <f>#REF!</f>
        <v>#REF!</v>
      </c>
      <c r="CF143">
        <v>4363</v>
      </c>
      <c r="CS143" t="e">
        <f>#REF!</f>
        <v>#REF!</v>
      </c>
      <c r="CT143">
        <v>139</v>
      </c>
      <c r="CW143" t="e">
        <f>#REF!</f>
        <v>#REF!</v>
      </c>
      <c r="CX143">
        <v>358</v>
      </c>
    </row>
    <row r="144" spans="55:102" x14ac:dyDescent="0.3">
      <c r="BG144" t="e">
        <f>#REF!</f>
        <v>#REF!</v>
      </c>
      <c r="BH144">
        <v>424</v>
      </c>
      <c r="CA144" t="e">
        <f>#REF!</f>
        <v>#REF!</v>
      </c>
      <c r="CB144">
        <v>3285</v>
      </c>
      <c r="CE144" t="e">
        <f>#REF!</f>
        <v>#REF!</v>
      </c>
      <c r="CF144">
        <v>4364</v>
      </c>
      <c r="CS144" t="e">
        <f>#REF!</f>
        <v>#REF!</v>
      </c>
      <c r="CT144">
        <v>140</v>
      </c>
      <c r="CW144" t="e">
        <f>#REF!</f>
        <v>#REF!</v>
      </c>
      <c r="CX144">
        <v>359</v>
      </c>
    </row>
    <row r="145" spans="59:102" x14ac:dyDescent="0.3">
      <c r="BG145" t="e">
        <f>#REF!</f>
        <v>#REF!</v>
      </c>
      <c r="BH145">
        <v>425</v>
      </c>
      <c r="CA145" t="e">
        <f>#REF!</f>
        <v>#REF!</v>
      </c>
      <c r="CB145">
        <v>3286</v>
      </c>
      <c r="CE145" t="e">
        <f>#REF!</f>
        <v>#REF!</v>
      </c>
      <c r="CF145">
        <v>4365</v>
      </c>
      <c r="CS145" t="e">
        <f>#REF!</f>
        <v>#REF!</v>
      </c>
      <c r="CT145">
        <v>141</v>
      </c>
      <c r="CW145" t="e">
        <f>#REF!</f>
        <v>#REF!</v>
      </c>
      <c r="CX145">
        <v>360</v>
      </c>
    </row>
    <row r="146" spans="59:102" x14ac:dyDescent="0.3">
      <c r="BG146" t="e">
        <f>#REF!</f>
        <v>#REF!</v>
      </c>
      <c r="BH146">
        <v>426</v>
      </c>
      <c r="CA146" t="e">
        <f>#REF!</f>
        <v>#REF!</v>
      </c>
      <c r="CB146">
        <v>3287</v>
      </c>
      <c r="CE146" t="e">
        <f>#REF!</f>
        <v>#REF!</v>
      </c>
      <c r="CF146">
        <v>4366</v>
      </c>
      <c r="CS146" t="e">
        <f>#REF!</f>
        <v>#REF!</v>
      </c>
      <c r="CT146">
        <v>142</v>
      </c>
      <c r="CW146" t="e">
        <f>#REF!</f>
        <v>#REF!</v>
      </c>
      <c r="CX146">
        <v>361</v>
      </c>
    </row>
    <row r="147" spans="59:102" x14ac:dyDescent="0.3">
      <c r="BG147" t="e">
        <f>#REF!</f>
        <v>#REF!</v>
      </c>
      <c r="BH147">
        <v>427</v>
      </c>
      <c r="CA147" t="e">
        <f>#REF!</f>
        <v>#REF!</v>
      </c>
      <c r="CB147">
        <v>3443</v>
      </c>
      <c r="CE147" t="e">
        <f>#REF!</f>
        <v>#REF!</v>
      </c>
      <c r="CF147">
        <v>4367</v>
      </c>
      <c r="CS147" t="e">
        <f>#REF!</f>
        <v>#REF!</v>
      </c>
      <c r="CT147">
        <v>143</v>
      </c>
      <c r="CW147" t="e">
        <f>#REF!</f>
        <v>#REF!</v>
      </c>
      <c r="CX147">
        <v>362</v>
      </c>
    </row>
    <row r="148" spans="59:102" x14ac:dyDescent="0.3">
      <c r="CA148" t="e">
        <f>#REF!</f>
        <v>#REF!</v>
      </c>
      <c r="CB148">
        <v>3444</v>
      </c>
      <c r="CE148" t="e">
        <f>#REF!</f>
        <v>#REF!</v>
      </c>
      <c r="CF148">
        <v>4368</v>
      </c>
      <c r="CS148" t="e">
        <f>#REF!</f>
        <v>#REF!</v>
      </c>
      <c r="CT148">
        <v>144</v>
      </c>
      <c r="CW148" t="e">
        <f>#REF!</f>
        <v>#REF!</v>
      </c>
      <c r="CX148">
        <v>363</v>
      </c>
    </row>
    <row r="149" spans="59:102" x14ac:dyDescent="0.3">
      <c r="CA149" t="e">
        <f>#REF!</f>
        <v>#REF!</v>
      </c>
      <c r="CB149">
        <v>4230</v>
      </c>
      <c r="CE149" t="e">
        <f>#REF!</f>
        <v>#REF!</v>
      </c>
      <c r="CF149">
        <v>4369</v>
      </c>
      <c r="CS149" t="e">
        <f>#REF!</f>
        <v>#REF!</v>
      </c>
      <c r="CT149">
        <v>145</v>
      </c>
      <c r="CW149" t="e">
        <f>#REF!</f>
        <v>#REF!</v>
      </c>
      <c r="CX149">
        <v>364</v>
      </c>
    </row>
    <row r="150" spans="59:102" x14ac:dyDescent="0.3">
      <c r="CA150" t="e">
        <f>#REF!</f>
        <v>#REF!</v>
      </c>
      <c r="CB150">
        <v>4231</v>
      </c>
      <c r="CE150" t="e">
        <f>#REF!</f>
        <v>#REF!</v>
      </c>
      <c r="CF150">
        <v>4370</v>
      </c>
      <c r="CS150" t="e">
        <f>#REF!</f>
        <v>#REF!</v>
      </c>
      <c r="CT150">
        <v>146</v>
      </c>
      <c r="CW150" t="e">
        <f>#REF!</f>
        <v>#REF!</v>
      </c>
      <c r="CX150">
        <v>365</v>
      </c>
    </row>
    <row r="151" spans="59:102" x14ac:dyDescent="0.3">
      <c r="CA151" t="e">
        <f>#REF!</f>
        <v>#REF!</v>
      </c>
      <c r="CB151">
        <v>4232</v>
      </c>
      <c r="CE151" t="e">
        <f>#REF!</f>
        <v>#REF!</v>
      </c>
      <c r="CF151">
        <v>4371</v>
      </c>
      <c r="CS151" t="e">
        <f>#REF!</f>
        <v>#REF!</v>
      </c>
      <c r="CT151">
        <v>147</v>
      </c>
      <c r="CW151" t="e">
        <f>#REF!</f>
        <v>#REF!</v>
      </c>
      <c r="CX151">
        <v>366</v>
      </c>
    </row>
    <row r="152" spans="59:102" x14ac:dyDescent="0.3">
      <c r="CA152" t="e">
        <f>#REF!</f>
        <v>#REF!</v>
      </c>
      <c r="CB152">
        <v>4233</v>
      </c>
      <c r="CE152" t="e">
        <f>#REF!</f>
        <v>#REF!</v>
      </c>
      <c r="CF152">
        <v>4372</v>
      </c>
      <c r="CS152" t="e">
        <f>#REF!</f>
        <v>#REF!</v>
      </c>
      <c r="CT152">
        <v>148</v>
      </c>
      <c r="CW152" t="e">
        <f>#REF!</f>
        <v>#REF!</v>
      </c>
      <c r="CX152">
        <v>367</v>
      </c>
    </row>
    <row r="153" spans="59:102" x14ac:dyDescent="0.3">
      <c r="CE153" t="e">
        <f>#REF!</f>
        <v>#REF!</v>
      </c>
      <c r="CF153">
        <v>4373</v>
      </c>
      <c r="CS153" t="e">
        <f>#REF!</f>
        <v>#REF!</v>
      </c>
      <c r="CT153">
        <v>149</v>
      </c>
      <c r="CW153" t="e">
        <f>#REF!</f>
        <v>#REF!</v>
      </c>
      <c r="CX153">
        <v>368</v>
      </c>
    </row>
    <row r="154" spans="59:102" x14ac:dyDescent="0.3">
      <c r="CE154" t="e">
        <f>#REF!</f>
        <v>#REF!</v>
      </c>
      <c r="CF154">
        <v>4374</v>
      </c>
      <c r="CS154" t="e">
        <f>#REF!</f>
        <v>#REF!</v>
      </c>
      <c r="CT154">
        <v>150</v>
      </c>
      <c r="CW154" t="e">
        <f>#REF!</f>
        <v>#REF!</v>
      </c>
      <c r="CX154">
        <v>369</v>
      </c>
    </row>
    <row r="155" spans="59:102" x14ac:dyDescent="0.3">
      <c r="CE155" t="e">
        <f>#REF!</f>
        <v>#REF!</v>
      </c>
      <c r="CF155">
        <v>4375</v>
      </c>
      <c r="CS155" t="e">
        <f>#REF!</f>
        <v>#REF!</v>
      </c>
      <c r="CT155">
        <v>151</v>
      </c>
      <c r="CW155" t="e">
        <f>#REF!</f>
        <v>#REF!</v>
      </c>
      <c r="CX155">
        <v>370</v>
      </c>
    </row>
    <row r="156" spans="59:102" x14ac:dyDescent="0.3">
      <c r="CE156" t="e">
        <f>#REF!</f>
        <v>#REF!</v>
      </c>
      <c r="CF156">
        <v>4376</v>
      </c>
      <c r="CS156" t="e">
        <f>#REF!</f>
        <v>#REF!</v>
      </c>
      <c r="CT156">
        <v>152</v>
      </c>
      <c r="CW156" t="e">
        <f>#REF!</f>
        <v>#REF!</v>
      </c>
      <c r="CX156">
        <v>371</v>
      </c>
    </row>
    <row r="157" spans="59:102" x14ac:dyDescent="0.3">
      <c r="CE157" t="e">
        <f>#REF!</f>
        <v>#REF!</v>
      </c>
      <c r="CF157">
        <v>4377</v>
      </c>
      <c r="CS157" t="e">
        <f>#REF!</f>
        <v>#REF!</v>
      </c>
      <c r="CT157">
        <v>153</v>
      </c>
      <c r="CW157" t="e">
        <f>#REF!</f>
        <v>#REF!</v>
      </c>
      <c r="CX157">
        <v>372</v>
      </c>
    </row>
    <row r="158" spans="59:102" x14ac:dyDescent="0.3">
      <c r="CE158" t="e">
        <f>#REF!</f>
        <v>#REF!</v>
      </c>
      <c r="CF158">
        <v>4378</v>
      </c>
      <c r="CS158" t="e">
        <f>#REF!</f>
        <v>#REF!</v>
      </c>
      <c r="CT158">
        <v>154</v>
      </c>
      <c r="CW158" t="e">
        <f>#REF!</f>
        <v>#REF!</v>
      </c>
      <c r="CX158">
        <v>373</v>
      </c>
    </row>
    <row r="159" spans="59:102" x14ac:dyDescent="0.3">
      <c r="CE159" t="e">
        <f>#REF!</f>
        <v>#REF!</v>
      </c>
      <c r="CF159">
        <v>4379</v>
      </c>
      <c r="CS159" t="e">
        <f>#REF!</f>
        <v>#REF!</v>
      </c>
      <c r="CT159">
        <v>155</v>
      </c>
      <c r="CW159" t="e">
        <f>#REF!</f>
        <v>#REF!</v>
      </c>
      <c r="CX159">
        <v>374</v>
      </c>
    </row>
    <row r="160" spans="59:102" x14ac:dyDescent="0.3">
      <c r="CE160" t="e">
        <f>#REF!</f>
        <v>#REF!</v>
      </c>
      <c r="CF160">
        <v>4380</v>
      </c>
      <c r="CS160" t="e">
        <f>#REF!</f>
        <v>#REF!</v>
      </c>
      <c r="CT160">
        <v>156</v>
      </c>
      <c r="CW160" t="e">
        <f>#REF!</f>
        <v>#REF!</v>
      </c>
      <c r="CX160">
        <v>375</v>
      </c>
    </row>
    <row r="161" spans="83:102" x14ac:dyDescent="0.3">
      <c r="CE161" t="e">
        <f>#REF!</f>
        <v>#REF!</v>
      </c>
      <c r="CF161">
        <v>4386</v>
      </c>
      <c r="CS161" t="e">
        <f>#REF!</f>
        <v>#REF!</v>
      </c>
      <c r="CT161">
        <v>157</v>
      </c>
      <c r="CW161" t="e">
        <f>#REF!</f>
        <v>#REF!</v>
      </c>
      <c r="CX161">
        <v>376</v>
      </c>
    </row>
    <row r="162" spans="83:102" x14ac:dyDescent="0.3">
      <c r="CE162" t="e">
        <f>#REF!</f>
        <v>#REF!</v>
      </c>
      <c r="CF162">
        <v>4387</v>
      </c>
      <c r="CS162" t="e">
        <f>#REF!</f>
        <v>#REF!</v>
      </c>
      <c r="CT162">
        <v>158</v>
      </c>
      <c r="CW162" t="e">
        <f>#REF!</f>
        <v>#REF!</v>
      </c>
      <c r="CX162">
        <v>377</v>
      </c>
    </row>
    <row r="163" spans="83:102" x14ac:dyDescent="0.3">
      <c r="CE163" t="e">
        <f>#REF!</f>
        <v>#REF!</v>
      </c>
      <c r="CF163">
        <v>4388</v>
      </c>
      <c r="CS163" t="e">
        <f>#REF!</f>
        <v>#REF!</v>
      </c>
      <c r="CT163">
        <v>159</v>
      </c>
      <c r="CW163" t="e">
        <f>#REF!</f>
        <v>#REF!</v>
      </c>
      <c r="CX163">
        <v>378</v>
      </c>
    </row>
    <row r="164" spans="83:102" x14ac:dyDescent="0.3">
      <c r="CE164" t="e">
        <f>#REF!</f>
        <v>#REF!</v>
      </c>
      <c r="CF164">
        <v>4389</v>
      </c>
      <c r="CS164" t="e">
        <f>#REF!</f>
        <v>#REF!</v>
      </c>
      <c r="CT164">
        <v>160</v>
      </c>
      <c r="CW164" t="e">
        <f>#REF!</f>
        <v>#REF!</v>
      </c>
      <c r="CX164">
        <v>379</v>
      </c>
    </row>
    <row r="165" spans="83:102" x14ac:dyDescent="0.3">
      <c r="CE165" t="e">
        <f>#REF!</f>
        <v>#REF!</v>
      </c>
      <c r="CF165">
        <v>4390</v>
      </c>
      <c r="CS165" t="e">
        <f>#REF!</f>
        <v>#REF!</v>
      </c>
      <c r="CT165">
        <v>161</v>
      </c>
      <c r="CW165" t="e">
        <f>#REF!</f>
        <v>#REF!</v>
      </c>
      <c r="CX165">
        <v>380</v>
      </c>
    </row>
    <row r="166" spans="83:102" x14ac:dyDescent="0.3">
      <c r="CE166" t="e">
        <f>#REF!</f>
        <v>#REF!</v>
      </c>
      <c r="CF166">
        <v>4391</v>
      </c>
      <c r="CS166" t="e">
        <f>#REF!</f>
        <v>#REF!</v>
      </c>
      <c r="CT166">
        <v>162</v>
      </c>
      <c r="CW166" t="e">
        <f>#REF!</f>
        <v>#REF!</v>
      </c>
      <c r="CX166">
        <v>381</v>
      </c>
    </row>
    <row r="167" spans="83:102" x14ac:dyDescent="0.3">
      <c r="CE167" t="e">
        <f>#REF!</f>
        <v>#REF!</v>
      </c>
      <c r="CF167">
        <v>4392</v>
      </c>
      <c r="CS167" t="e">
        <f>#REF!</f>
        <v>#REF!</v>
      </c>
      <c r="CT167">
        <v>163</v>
      </c>
      <c r="CW167" t="e">
        <f>#REF!</f>
        <v>#REF!</v>
      </c>
      <c r="CX167">
        <v>382</v>
      </c>
    </row>
    <row r="168" spans="83:102" x14ac:dyDescent="0.3">
      <c r="CE168" t="e">
        <f>#REF!</f>
        <v>#REF!</v>
      </c>
      <c r="CF168">
        <v>4393</v>
      </c>
      <c r="CS168" t="e">
        <f>#REF!</f>
        <v>#REF!</v>
      </c>
      <c r="CT168">
        <v>164</v>
      </c>
      <c r="CW168" t="e">
        <f>#REF!</f>
        <v>#REF!</v>
      </c>
      <c r="CX168">
        <v>383</v>
      </c>
    </row>
    <row r="169" spans="83:102" x14ac:dyDescent="0.3">
      <c r="CE169" t="e">
        <f>#REF!</f>
        <v>#REF!</v>
      </c>
      <c r="CF169">
        <v>4394</v>
      </c>
      <c r="CS169" t="e">
        <f>#REF!</f>
        <v>#REF!</v>
      </c>
      <c r="CT169">
        <v>165</v>
      </c>
      <c r="CW169" t="e">
        <f>#REF!</f>
        <v>#REF!</v>
      </c>
      <c r="CX169">
        <v>384</v>
      </c>
    </row>
    <row r="170" spans="83:102" x14ac:dyDescent="0.3">
      <c r="CE170" t="e">
        <f>#REF!</f>
        <v>#REF!</v>
      </c>
      <c r="CF170">
        <v>4395</v>
      </c>
      <c r="CS170" t="e">
        <f>#REF!</f>
        <v>#REF!</v>
      </c>
      <c r="CT170">
        <v>166</v>
      </c>
      <c r="CW170" t="e">
        <f>#REF!</f>
        <v>#REF!</v>
      </c>
      <c r="CX170">
        <v>385</v>
      </c>
    </row>
    <row r="171" spans="83:102" x14ac:dyDescent="0.3">
      <c r="CS171" t="e">
        <f>#REF!</f>
        <v>#REF!</v>
      </c>
      <c r="CT171">
        <v>167</v>
      </c>
      <c r="CW171" t="e">
        <f>#REF!</f>
        <v>#REF!</v>
      </c>
      <c r="CX171">
        <v>386</v>
      </c>
    </row>
    <row r="172" spans="83:102" x14ac:dyDescent="0.3">
      <c r="CS172" t="e">
        <f>#REF!</f>
        <v>#REF!</v>
      </c>
      <c r="CT172">
        <v>168</v>
      </c>
      <c r="CW172" t="e">
        <f>#REF!</f>
        <v>#REF!</v>
      </c>
      <c r="CX172">
        <v>387</v>
      </c>
    </row>
    <row r="173" spans="83:102" x14ac:dyDescent="0.3">
      <c r="CS173" t="e">
        <f>#REF!</f>
        <v>#REF!</v>
      </c>
      <c r="CT173">
        <v>169</v>
      </c>
      <c r="CW173" t="e">
        <f>#REF!</f>
        <v>#REF!</v>
      </c>
      <c r="CX173">
        <v>388</v>
      </c>
    </row>
    <row r="174" spans="83:102" x14ac:dyDescent="0.3">
      <c r="CS174" t="e">
        <f>#REF!</f>
        <v>#REF!</v>
      </c>
      <c r="CT174">
        <v>170</v>
      </c>
      <c r="CW174" t="e">
        <f>#REF!</f>
        <v>#REF!</v>
      </c>
      <c r="CX174">
        <v>389</v>
      </c>
    </row>
    <row r="175" spans="83:102" x14ac:dyDescent="0.3">
      <c r="CS175" t="e">
        <f>#REF!</f>
        <v>#REF!</v>
      </c>
      <c r="CT175">
        <v>171</v>
      </c>
      <c r="CW175" t="e">
        <f>#REF!</f>
        <v>#REF!</v>
      </c>
      <c r="CX175">
        <v>390</v>
      </c>
    </row>
    <row r="176" spans="83:102" x14ac:dyDescent="0.3">
      <c r="CS176" t="e">
        <f>#REF!</f>
        <v>#REF!</v>
      </c>
      <c r="CT176">
        <v>172</v>
      </c>
      <c r="CW176" t="e">
        <f>#REF!</f>
        <v>#REF!</v>
      </c>
      <c r="CX176">
        <v>391</v>
      </c>
    </row>
    <row r="177" spans="97:102" x14ac:dyDescent="0.3">
      <c r="CS177" t="e">
        <f>#REF!</f>
        <v>#REF!</v>
      </c>
      <c r="CT177">
        <v>173</v>
      </c>
      <c r="CW177" t="e">
        <f>#REF!</f>
        <v>#REF!</v>
      </c>
      <c r="CX177">
        <v>392</v>
      </c>
    </row>
    <row r="178" spans="97:102" x14ac:dyDescent="0.3">
      <c r="CS178" t="e">
        <f>#REF!</f>
        <v>#REF!</v>
      </c>
      <c r="CT178">
        <v>174</v>
      </c>
      <c r="CW178" t="e">
        <f>#REF!</f>
        <v>#REF!</v>
      </c>
      <c r="CX178">
        <v>393</v>
      </c>
    </row>
    <row r="179" spans="97:102" x14ac:dyDescent="0.3">
      <c r="CS179" t="e">
        <f>#REF!</f>
        <v>#REF!</v>
      </c>
      <c r="CT179">
        <v>175</v>
      </c>
      <c r="CW179" t="e">
        <f>#REF!</f>
        <v>#REF!</v>
      </c>
      <c r="CX179">
        <v>394</v>
      </c>
    </row>
    <row r="180" spans="97:102" x14ac:dyDescent="0.3">
      <c r="CS180" t="e">
        <f>#REF!</f>
        <v>#REF!</v>
      </c>
      <c r="CT180">
        <v>176</v>
      </c>
      <c r="CW180" t="e">
        <f>#REF!</f>
        <v>#REF!</v>
      </c>
      <c r="CX180">
        <v>395</v>
      </c>
    </row>
    <row r="181" spans="97:102" x14ac:dyDescent="0.3">
      <c r="CS181" t="e">
        <f>#REF!</f>
        <v>#REF!</v>
      </c>
      <c r="CT181">
        <v>177</v>
      </c>
      <c r="CW181" t="e">
        <f>#REF!</f>
        <v>#REF!</v>
      </c>
      <c r="CX181">
        <v>396</v>
      </c>
    </row>
    <row r="182" spans="97:102" x14ac:dyDescent="0.3">
      <c r="CS182" t="e">
        <f>#REF!</f>
        <v>#REF!</v>
      </c>
      <c r="CT182">
        <v>178</v>
      </c>
      <c r="CW182" t="e">
        <f>#REF!</f>
        <v>#REF!</v>
      </c>
      <c r="CX182">
        <v>397</v>
      </c>
    </row>
    <row r="183" spans="97:102" x14ac:dyDescent="0.3">
      <c r="CS183" t="e">
        <f>#REF!</f>
        <v>#REF!</v>
      </c>
      <c r="CT183">
        <v>179</v>
      </c>
      <c r="CW183" t="e">
        <f>#REF!</f>
        <v>#REF!</v>
      </c>
      <c r="CX183">
        <v>398</v>
      </c>
    </row>
    <row r="184" spans="97:102" x14ac:dyDescent="0.3">
      <c r="CS184" t="e">
        <f>#REF!</f>
        <v>#REF!</v>
      </c>
      <c r="CT184">
        <v>180</v>
      </c>
      <c r="CW184" t="e">
        <f>#REF!</f>
        <v>#REF!</v>
      </c>
      <c r="CX184">
        <v>399</v>
      </c>
    </row>
    <row r="185" spans="97:102" x14ac:dyDescent="0.3">
      <c r="CS185" t="e">
        <f>#REF!</f>
        <v>#REF!</v>
      </c>
      <c r="CT185">
        <v>181</v>
      </c>
      <c r="CW185" t="e">
        <f>#REF!</f>
        <v>#REF!</v>
      </c>
      <c r="CX185">
        <v>400</v>
      </c>
    </row>
    <row r="186" spans="97:102" x14ac:dyDescent="0.3">
      <c r="CS186" t="e">
        <f>#REF!</f>
        <v>#REF!</v>
      </c>
      <c r="CT186">
        <v>182</v>
      </c>
      <c r="CW186" t="e">
        <f>#REF!</f>
        <v>#REF!</v>
      </c>
      <c r="CX186">
        <v>401</v>
      </c>
    </row>
    <row r="187" spans="97:102" x14ac:dyDescent="0.3">
      <c r="CS187" t="e">
        <f>#REF!</f>
        <v>#REF!</v>
      </c>
      <c r="CT187">
        <v>183</v>
      </c>
      <c r="CW187" t="e">
        <f>#REF!</f>
        <v>#REF!</v>
      </c>
      <c r="CX187">
        <v>402</v>
      </c>
    </row>
    <row r="188" spans="97:102" x14ac:dyDescent="0.3">
      <c r="CS188" t="e">
        <f>#REF!</f>
        <v>#REF!</v>
      </c>
      <c r="CT188">
        <v>184</v>
      </c>
      <c r="CW188" t="e">
        <f>#REF!</f>
        <v>#REF!</v>
      </c>
      <c r="CX188">
        <v>403</v>
      </c>
    </row>
    <row r="189" spans="97:102" x14ac:dyDescent="0.3">
      <c r="CS189" t="e">
        <f>#REF!</f>
        <v>#REF!</v>
      </c>
      <c r="CT189">
        <v>185</v>
      </c>
      <c r="CW189" t="e">
        <f>#REF!</f>
        <v>#REF!</v>
      </c>
      <c r="CX189">
        <v>404</v>
      </c>
    </row>
    <row r="190" spans="97:102" x14ac:dyDescent="0.3">
      <c r="CS190" t="e">
        <f>#REF!</f>
        <v>#REF!</v>
      </c>
      <c r="CT190">
        <v>186</v>
      </c>
      <c r="CW190" t="e">
        <f>#REF!</f>
        <v>#REF!</v>
      </c>
      <c r="CX190">
        <v>405</v>
      </c>
    </row>
    <row r="191" spans="97:102" x14ac:dyDescent="0.3">
      <c r="CS191" t="e">
        <f>#REF!</f>
        <v>#REF!</v>
      </c>
      <c r="CT191">
        <v>187</v>
      </c>
      <c r="CW191" t="e">
        <f>#REF!</f>
        <v>#REF!</v>
      </c>
      <c r="CX191">
        <v>406</v>
      </c>
    </row>
    <row r="192" spans="97:102" x14ac:dyDescent="0.3">
      <c r="CS192" t="e">
        <f>#REF!</f>
        <v>#REF!</v>
      </c>
      <c r="CT192">
        <v>188</v>
      </c>
      <c r="CW192" t="e">
        <f>#REF!</f>
        <v>#REF!</v>
      </c>
      <c r="CX192">
        <v>407</v>
      </c>
    </row>
    <row r="193" spans="97:102" x14ac:dyDescent="0.3">
      <c r="CS193" t="e">
        <f>#REF!</f>
        <v>#REF!</v>
      </c>
      <c r="CT193">
        <v>189</v>
      </c>
      <c r="CW193" t="e">
        <f>#REF!</f>
        <v>#REF!</v>
      </c>
      <c r="CX193">
        <v>408</v>
      </c>
    </row>
    <row r="194" spans="97:102" x14ac:dyDescent="0.3">
      <c r="CS194" t="e">
        <f>#REF!</f>
        <v>#REF!</v>
      </c>
      <c r="CT194">
        <v>190</v>
      </c>
      <c r="CW194" t="e">
        <f>#REF!</f>
        <v>#REF!</v>
      </c>
      <c r="CX194">
        <v>409</v>
      </c>
    </row>
    <row r="195" spans="97:102" x14ac:dyDescent="0.3">
      <c r="CS195" t="e">
        <f>#REF!</f>
        <v>#REF!</v>
      </c>
      <c r="CT195">
        <v>191</v>
      </c>
      <c r="CW195" t="e">
        <f>#REF!</f>
        <v>#REF!</v>
      </c>
      <c r="CX195">
        <v>410</v>
      </c>
    </row>
    <row r="196" spans="97:102" x14ac:dyDescent="0.3">
      <c r="CS196" t="e">
        <f>#REF!</f>
        <v>#REF!</v>
      </c>
      <c r="CT196">
        <v>192</v>
      </c>
      <c r="CW196" t="e">
        <f>#REF!</f>
        <v>#REF!</v>
      </c>
      <c r="CX196">
        <v>411</v>
      </c>
    </row>
    <row r="197" spans="97:102" x14ac:dyDescent="0.3">
      <c r="CS197" t="e">
        <f>#REF!</f>
        <v>#REF!</v>
      </c>
      <c r="CT197">
        <v>193</v>
      </c>
      <c r="CW197" t="e">
        <f>#REF!</f>
        <v>#REF!</v>
      </c>
      <c r="CX197">
        <v>412</v>
      </c>
    </row>
    <row r="198" spans="97:102" x14ac:dyDescent="0.3">
      <c r="CS198" t="e">
        <f>#REF!</f>
        <v>#REF!</v>
      </c>
      <c r="CT198">
        <v>194</v>
      </c>
      <c r="CW198" t="e">
        <f>#REF!</f>
        <v>#REF!</v>
      </c>
      <c r="CX198">
        <v>413</v>
      </c>
    </row>
    <row r="199" spans="97:102" x14ac:dyDescent="0.3">
      <c r="CS199" t="e">
        <f>#REF!</f>
        <v>#REF!</v>
      </c>
      <c r="CT199">
        <v>195</v>
      </c>
      <c r="CW199" t="e">
        <f>#REF!</f>
        <v>#REF!</v>
      </c>
      <c r="CX199">
        <v>414</v>
      </c>
    </row>
    <row r="200" spans="97:102" x14ac:dyDescent="0.3">
      <c r="CS200" t="e">
        <f>#REF!</f>
        <v>#REF!</v>
      </c>
      <c r="CT200">
        <v>196</v>
      </c>
      <c r="CW200" t="e">
        <f>#REF!</f>
        <v>#REF!</v>
      </c>
      <c r="CX200">
        <v>415</v>
      </c>
    </row>
    <row r="201" spans="97:102" x14ac:dyDescent="0.3">
      <c r="CS201" t="e">
        <f>#REF!</f>
        <v>#REF!</v>
      </c>
      <c r="CT201">
        <v>197</v>
      </c>
      <c r="CW201" t="e">
        <f>#REF!</f>
        <v>#REF!</v>
      </c>
      <c r="CX201">
        <v>416</v>
      </c>
    </row>
    <row r="202" spans="97:102" x14ac:dyDescent="0.3">
      <c r="CS202" t="e">
        <f>#REF!</f>
        <v>#REF!</v>
      </c>
      <c r="CT202">
        <v>198</v>
      </c>
      <c r="CW202" t="e">
        <f>#REF!</f>
        <v>#REF!</v>
      </c>
      <c r="CX202">
        <v>417</v>
      </c>
    </row>
    <row r="203" spans="97:102" x14ac:dyDescent="0.3">
      <c r="CS203" t="e">
        <f>#REF!</f>
        <v>#REF!</v>
      </c>
      <c r="CT203">
        <v>199</v>
      </c>
      <c r="CW203" t="e">
        <f>#REF!</f>
        <v>#REF!</v>
      </c>
      <c r="CX203">
        <v>418</v>
      </c>
    </row>
    <row r="204" spans="97:102" x14ac:dyDescent="0.3">
      <c r="CS204" t="e">
        <f>#REF!</f>
        <v>#REF!</v>
      </c>
      <c r="CT204">
        <v>200</v>
      </c>
      <c r="CW204" t="e">
        <f>#REF!</f>
        <v>#REF!</v>
      </c>
      <c r="CX204">
        <v>419</v>
      </c>
    </row>
    <row r="205" spans="97:102" x14ac:dyDescent="0.3">
      <c r="CS205" t="e">
        <f>#REF!</f>
        <v>#REF!</v>
      </c>
      <c r="CT205">
        <v>201</v>
      </c>
      <c r="CW205" t="e">
        <f>#REF!</f>
        <v>#REF!</v>
      </c>
      <c r="CX205">
        <v>420</v>
      </c>
    </row>
    <row r="206" spans="97:102" x14ac:dyDescent="0.3">
      <c r="CS206" t="e">
        <f>#REF!</f>
        <v>#REF!</v>
      </c>
      <c r="CT206">
        <v>202</v>
      </c>
      <c r="CW206" t="e">
        <f>#REF!</f>
        <v>#REF!</v>
      </c>
      <c r="CX206">
        <v>421</v>
      </c>
    </row>
    <row r="207" spans="97:102" x14ac:dyDescent="0.3">
      <c r="CS207" t="e">
        <f>#REF!</f>
        <v>#REF!</v>
      </c>
      <c r="CT207">
        <v>203</v>
      </c>
      <c r="CW207" t="e">
        <f>#REF!</f>
        <v>#REF!</v>
      </c>
      <c r="CX207">
        <v>422</v>
      </c>
    </row>
    <row r="208" spans="97:102" x14ac:dyDescent="0.3">
      <c r="CS208" t="e">
        <f>#REF!</f>
        <v>#REF!</v>
      </c>
      <c r="CT208">
        <v>204</v>
      </c>
      <c r="CW208" t="e">
        <f>#REF!</f>
        <v>#REF!</v>
      </c>
      <c r="CX208">
        <v>423</v>
      </c>
    </row>
    <row r="209" spans="97:102" x14ac:dyDescent="0.3">
      <c r="CS209" t="e">
        <f>#REF!</f>
        <v>#REF!</v>
      </c>
      <c r="CT209">
        <v>205</v>
      </c>
      <c r="CW209" t="e">
        <f>#REF!</f>
        <v>#REF!</v>
      </c>
      <c r="CX209">
        <v>424</v>
      </c>
    </row>
    <row r="210" spans="97:102" x14ac:dyDescent="0.3">
      <c r="CS210" t="e">
        <f>#REF!</f>
        <v>#REF!</v>
      </c>
      <c r="CT210">
        <v>206</v>
      </c>
      <c r="CW210" t="e">
        <f>#REF!</f>
        <v>#REF!</v>
      </c>
      <c r="CX210">
        <v>425</v>
      </c>
    </row>
    <row r="211" spans="97:102" x14ac:dyDescent="0.3">
      <c r="CS211" t="e">
        <f>#REF!</f>
        <v>#REF!</v>
      </c>
      <c r="CT211">
        <v>207</v>
      </c>
      <c r="CW211" t="e">
        <f>#REF!</f>
        <v>#REF!</v>
      </c>
      <c r="CX211">
        <v>426</v>
      </c>
    </row>
    <row r="212" spans="97:102" x14ac:dyDescent="0.3">
      <c r="CS212" t="e">
        <f>#REF!</f>
        <v>#REF!</v>
      </c>
      <c r="CT212">
        <v>208</v>
      </c>
      <c r="CW212" t="e">
        <f>#REF!</f>
        <v>#REF!</v>
      </c>
      <c r="CX212">
        <v>427</v>
      </c>
    </row>
    <row r="213" spans="97:102" x14ac:dyDescent="0.3">
      <c r="CS213" t="e">
        <f>#REF!</f>
        <v>#REF!</v>
      </c>
      <c r="CT213">
        <v>209</v>
      </c>
      <c r="CW213" t="e">
        <f>#REF!</f>
        <v>#REF!</v>
      </c>
      <c r="CX213">
        <v>428</v>
      </c>
    </row>
    <row r="214" spans="97:102" x14ac:dyDescent="0.3">
      <c r="CS214" t="e">
        <f>#REF!</f>
        <v>#REF!</v>
      </c>
      <c r="CT214">
        <v>210</v>
      </c>
      <c r="CW214" t="e">
        <f>#REF!</f>
        <v>#REF!</v>
      </c>
      <c r="CX214">
        <v>429</v>
      </c>
    </row>
    <row r="215" spans="97:102" x14ac:dyDescent="0.3">
      <c r="CS215" t="e">
        <f>#REF!</f>
        <v>#REF!</v>
      </c>
      <c r="CT215">
        <v>211</v>
      </c>
      <c r="CW215" t="e">
        <f>#REF!</f>
        <v>#REF!</v>
      </c>
      <c r="CX215">
        <v>430</v>
      </c>
    </row>
    <row r="216" spans="97:102" x14ac:dyDescent="0.3">
      <c r="CS216" t="e">
        <f>#REF!</f>
        <v>#REF!</v>
      </c>
      <c r="CT216">
        <v>212</v>
      </c>
      <c r="CW216" t="e">
        <f>#REF!</f>
        <v>#REF!</v>
      </c>
      <c r="CX216">
        <v>431</v>
      </c>
    </row>
    <row r="217" spans="97:102" x14ac:dyDescent="0.3">
      <c r="CS217" t="e">
        <f>#REF!</f>
        <v>#REF!</v>
      </c>
      <c r="CT217">
        <v>213</v>
      </c>
      <c r="CW217" t="e">
        <f>#REF!</f>
        <v>#REF!</v>
      </c>
      <c r="CX217">
        <v>432</v>
      </c>
    </row>
    <row r="218" spans="97:102" x14ac:dyDescent="0.3">
      <c r="CS218" t="e">
        <f>#REF!</f>
        <v>#REF!</v>
      </c>
      <c r="CT218">
        <v>214</v>
      </c>
      <c r="CW218" t="e">
        <f>#REF!</f>
        <v>#REF!</v>
      </c>
      <c r="CX218">
        <v>433</v>
      </c>
    </row>
    <row r="219" spans="97:102" x14ac:dyDescent="0.3">
      <c r="CW219" t="e">
        <f>#REF!</f>
        <v>#REF!</v>
      </c>
      <c r="CX219">
        <v>434</v>
      </c>
    </row>
    <row r="220" spans="97:102" x14ac:dyDescent="0.3">
      <c r="CW220" t="e">
        <f>#REF!</f>
        <v>#REF!</v>
      </c>
      <c r="CX220">
        <v>435</v>
      </c>
    </row>
    <row r="221" spans="97:102" x14ac:dyDescent="0.3">
      <c r="CW221" t="e">
        <f>#REF!</f>
        <v>#REF!</v>
      </c>
      <c r="CX221">
        <v>436</v>
      </c>
    </row>
    <row r="222" spans="97:102" x14ac:dyDescent="0.3">
      <c r="CW222" t="e">
        <f>#REF!</f>
        <v>#REF!</v>
      </c>
      <c r="CX222">
        <v>437</v>
      </c>
    </row>
    <row r="223" spans="97:102" x14ac:dyDescent="0.3">
      <c r="CW223" t="e">
        <f>#REF!</f>
        <v>#REF!</v>
      </c>
      <c r="CX223">
        <v>438</v>
      </c>
    </row>
    <row r="224" spans="97:102" x14ac:dyDescent="0.3">
      <c r="CW224" t="e">
        <f>#REF!</f>
        <v>#REF!</v>
      </c>
      <c r="CX224">
        <v>439</v>
      </c>
    </row>
    <row r="225" spans="101:102" x14ac:dyDescent="0.3">
      <c r="CW225" t="e">
        <f>#REF!</f>
        <v>#REF!</v>
      </c>
      <c r="CX225">
        <v>440</v>
      </c>
    </row>
    <row r="226" spans="101:102" x14ac:dyDescent="0.3">
      <c r="CW226" t="e">
        <f>#REF!</f>
        <v>#REF!</v>
      </c>
      <c r="CX226">
        <v>441</v>
      </c>
    </row>
    <row r="227" spans="101:102" x14ac:dyDescent="0.3">
      <c r="CW227" t="e">
        <f>#REF!</f>
        <v>#REF!</v>
      </c>
      <c r="CX227">
        <v>442</v>
      </c>
    </row>
    <row r="228" spans="101:102" x14ac:dyDescent="0.3">
      <c r="CW228" t="e">
        <f>#REF!</f>
        <v>#REF!</v>
      </c>
      <c r="CX228">
        <v>443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3:L4"/>
  <sheetViews>
    <sheetView workbookViewId="0"/>
  </sheetViews>
  <sheetFormatPr defaultRowHeight="14.4" x14ac:dyDescent="0.3"/>
  <sheetData>
    <row r="3" spans="1:12" x14ac:dyDescent="0.3">
      <c r="A3" t="s">
        <v>0</v>
      </c>
      <c r="B3" t="s">
        <v>43</v>
      </c>
      <c r="C3" t="s">
        <v>94</v>
      </c>
      <c r="D3" t="s">
        <v>128</v>
      </c>
      <c r="E3" t="s">
        <v>135</v>
      </c>
      <c r="F3" t="s">
        <v>138</v>
      </c>
      <c r="G3" t="s">
        <v>151</v>
      </c>
      <c r="H3" t="s">
        <v>152</v>
      </c>
      <c r="I3" t="s">
        <v>153</v>
      </c>
      <c r="J3" t="s">
        <v>154</v>
      </c>
      <c r="K3" t="s">
        <v>156</v>
      </c>
      <c r="L3" t="s">
        <v>165</v>
      </c>
    </row>
    <row r="4" spans="1:12" x14ac:dyDescent="0.3">
      <c r="A4">
        <v>1</v>
      </c>
      <c r="B4">
        <v>7</v>
      </c>
      <c r="C4">
        <v>13</v>
      </c>
      <c r="D4">
        <v>19</v>
      </c>
      <c r="E4">
        <v>25</v>
      </c>
      <c r="F4">
        <v>31</v>
      </c>
      <c r="G4">
        <v>37</v>
      </c>
      <c r="H4">
        <v>43</v>
      </c>
      <c r="I4">
        <v>49</v>
      </c>
      <c r="J4">
        <v>61</v>
      </c>
      <c r="K4">
        <v>67</v>
      </c>
      <c r="L4">
        <v>73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AE843E-E777-4F25-B016-610FAF29277D}">
  <sheetPr codeName="Sheet3">
    <tabColor rgb="FFFFFF00"/>
  </sheetPr>
  <dimension ref="A3"/>
  <sheetViews>
    <sheetView workbookViewId="0">
      <selection activeCell="A5" sqref="A5"/>
    </sheetView>
  </sheetViews>
  <sheetFormatPr defaultRowHeight="14.4" x14ac:dyDescent="0.3"/>
  <sheetData>
    <row r="3" spans="1:1" x14ac:dyDescent="0.3">
      <c r="A3" t="s">
        <v>158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/>
  <dimension ref="B1:L179"/>
  <sheetViews>
    <sheetView showGridLines="0" tabSelected="1" zoomScaleNormal="100" workbookViewId="0">
      <selection activeCell="B187" sqref="B187"/>
    </sheetView>
  </sheetViews>
  <sheetFormatPr defaultRowHeight="14.4" outlineLevelRow="1" x14ac:dyDescent="0.3"/>
  <cols>
    <col min="1" max="1" width="4.33203125" customWidth="1"/>
    <col min="2" max="2" width="58.44140625" customWidth="1"/>
    <col min="3" max="3" width="16.33203125" style="1" customWidth="1"/>
    <col min="4" max="10" width="15.33203125" style="1" customWidth="1"/>
  </cols>
  <sheetData>
    <row r="1" spans="2:12" ht="15" thickBot="1" x14ac:dyDescent="0.35">
      <c r="C1" s="220"/>
      <c r="D1" s="220"/>
      <c r="E1" s="220"/>
      <c r="K1" s="34"/>
      <c r="L1" s="34"/>
    </row>
    <row r="2" spans="2:12" s="32" customFormat="1" ht="13.8" x14ac:dyDescent="0.25">
      <c r="B2" s="237" t="s">
        <v>187</v>
      </c>
      <c r="C2" s="125"/>
      <c r="D2" s="125"/>
      <c r="E2" s="125"/>
      <c r="F2" s="125"/>
      <c r="G2" s="106"/>
      <c r="H2" s="106"/>
      <c r="I2" s="106"/>
      <c r="J2" s="107"/>
      <c r="K2" s="34"/>
      <c r="L2" s="34"/>
    </row>
    <row r="3" spans="2:12" s="32" customFormat="1" ht="13.2" x14ac:dyDescent="0.25">
      <c r="B3" s="74" t="s">
        <v>188</v>
      </c>
      <c r="C3" s="126"/>
      <c r="D3" s="126"/>
      <c r="E3" s="126"/>
      <c r="F3" s="75"/>
      <c r="I3" s="76" t="s">
        <v>123</v>
      </c>
      <c r="J3" s="72" t="s">
        <v>137</v>
      </c>
    </row>
    <row r="4" spans="2:12" s="34" customFormat="1" ht="13.8" x14ac:dyDescent="0.25">
      <c r="B4" s="77" t="s">
        <v>124</v>
      </c>
      <c r="C4" s="127"/>
      <c r="D4" s="127"/>
      <c r="E4" s="127"/>
      <c r="F4" s="43"/>
      <c r="G4" s="43"/>
      <c r="H4" s="43"/>
      <c r="I4" s="43"/>
      <c r="J4" s="44"/>
    </row>
    <row r="5" spans="2:12" s="34" customFormat="1" ht="13.8" x14ac:dyDescent="0.25">
      <c r="B5" s="77" t="s">
        <v>189</v>
      </c>
      <c r="C5" s="128"/>
      <c r="D5" s="238" t="s">
        <v>164</v>
      </c>
      <c r="E5" s="130"/>
      <c r="F5" s="103"/>
      <c r="G5" s="43"/>
      <c r="H5" s="43"/>
      <c r="I5" s="43"/>
      <c r="J5" s="44"/>
    </row>
    <row r="6" spans="2:12" s="34" customFormat="1" ht="13.8" x14ac:dyDescent="0.25">
      <c r="B6" s="92"/>
      <c r="C6" s="131"/>
      <c r="D6" s="132" t="s">
        <v>125</v>
      </c>
      <c r="E6" s="132"/>
      <c r="F6" s="45"/>
      <c r="G6" s="46"/>
      <c r="H6" s="46"/>
      <c r="I6" s="46"/>
      <c r="J6" s="47"/>
    </row>
    <row r="7" spans="2:12" s="34" customFormat="1" ht="13.8" x14ac:dyDescent="0.25">
      <c r="B7" s="92"/>
      <c r="C7" s="131"/>
      <c r="D7" s="45" t="s">
        <v>190</v>
      </c>
      <c r="E7" s="45"/>
      <c r="F7" s="45"/>
      <c r="G7" s="46"/>
      <c r="H7" s="46"/>
      <c r="I7" s="46"/>
      <c r="J7" s="47"/>
    </row>
    <row r="8" spans="2:12" s="34" customFormat="1" ht="13.8" x14ac:dyDescent="0.25">
      <c r="B8" s="92"/>
      <c r="C8" s="131"/>
      <c r="D8" s="45" t="s">
        <v>191</v>
      </c>
      <c r="E8" s="45"/>
      <c r="F8" s="45"/>
      <c r="G8" s="46"/>
      <c r="H8" s="46"/>
      <c r="I8" s="46"/>
      <c r="J8" s="47"/>
    </row>
    <row r="9" spans="2:12" s="34" customFormat="1" ht="9" customHeight="1" thickBot="1" x14ac:dyDescent="0.35">
      <c r="B9" s="35"/>
      <c r="C9" s="133"/>
      <c r="D9" s="133"/>
      <c r="E9" s="133"/>
      <c r="F9" s="48"/>
      <c r="G9" s="48"/>
      <c r="H9" s="48"/>
      <c r="I9" s="48"/>
      <c r="J9" s="49"/>
    </row>
    <row r="10" spans="2:12" s="34" customFormat="1" ht="15.75" hidden="1" customHeight="1" thickBot="1" x14ac:dyDescent="0.35">
      <c r="B10" s="82"/>
      <c r="C10" s="239"/>
      <c r="D10" s="239"/>
      <c r="E10" s="239"/>
      <c r="F10" s="240"/>
      <c r="G10" s="240"/>
      <c r="H10" s="240"/>
      <c r="I10" s="240"/>
      <c r="J10" s="47"/>
    </row>
    <row r="11" spans="2:12" ht="15" thickBot="1" x14ac:dyDescent="0.35">
      <c r="B11" s="116"/>
      <c r="C11" s="135" t="s">
        <v>38</v>
      </c>
      <c r="D11" s="136"/>
      <c r="E11" s="137"/>
      <c r="F11" s="171" t="s">
        <v>39</v>
      </c>
      <c r="G11" s="172"/>
      <c r="H11" s="172"/>
      <c r="I11" s="172"/>
      <c r="J11" s="173"/>
    </row>
    <row r="12" spans="2:12" ht="15" thickBot="1" x14ac:dyDescent="0.35">
      <c r="B12" s="222"/>
      <c r="C12" s="200" t="s">
        <v>4</v>
      </c>
      <c r="D12" s="200" t="s">
        <v>40</v>
      </c>
      <c r="E12" s="200" t="s">
        <v>41</v>
      </c>
      <c r="F12" s="197" t="s">
        <v>42</v>
      </c>
      <c r="G12" s="197" t="s">
        <v>136</v>
      </c>
      <c r="H12" s="197" t="s">
        <v>148</v>
      </c>
      <c r="I12" s="197" t="s">
        <v>155</v>
      </c>
      <c r="J12" s="197" t="s">
        <v>173</v>
      </c>
    </row>
    <row r="13" spans="2:12" x14ac:dyDescent="0.3">
      <c r="B13" s="93"/>
      <c r="C13" s="138"/>
      <c r="D13" s="139"/>
      <c r="E13" s="140"/>
      <c r="F13" s="20"/>
      <c r="G13" s="2"/>
      <c r="H13" s="2"/>
      <c r="I13" s="2"/>
      <c r="J13" s="5"/>
    </row>
    <row r="14" spans="2:12" x14ac:dyDescent="0.3">
      <c r="B14" s="94" t="s">
        <v>5</v>
      </c>
      <c r="C14" s="138"/>
      <c r="D14" s="139"/>
      <c r="E14" s="140"/>
      <c r="F14" s="20"/>
      <c r="G14" s="2"/>
      <c r="H14" s="2"/>
      <c r="I14" s="2"/>
      <c r="J14" s="5"/>
    </row>
    <row r="15" spans="2:12" x14ac:dyDescent="0.3">
      <c r="B15" s="93" t="s">
        <v>12</v>
      </c>
      <c r="C15" s="138">
        <v>2617544.58</v>
      </c>
      <c r="D15" s="139">
        <v>2491353.89</v>
      </c>
      <c r="E15" s="140">
        <v>2356242.9900000002</v>
      </c>
      <c r="F15" s="20">
        <v>3050635.0808972642</v>
      </c>
      <c r="G15" s="2">
        <v>3093559.7745296862</v>
      </c>
      <c r="H15" s="2">
        <v>3333875.2616961207</v>
      </c>
      <c r="I15" s="2">
        <v>3802130.9545784402</v>
      </c>
      <c r="J15" s="5">
        <v>4077466.5309971655</v>
      </c>
    </row>
    <row r="16" spans="2:12" x14ac:dyDescent="0.3">
      <c r="B16" s="93" t="s">
        <v>13</v>
      </c>
      <c r="C16" s="138"/>
      <c r="D16" s="139"/>
      <c r="E16" s="140"/>
      <c r="F16" s="20"/>
      <c r="G16" s="2"/>
      <c r="H16" s="2"/>
      <c r="I16" s="2"/>
      <c r="J16" s="5"/>
    </row>
    <row r="17" spans="2:10" x14ac:dyDescent="0.3">
      <c r="B17" s="93" t="s">
        <v>14</v>
      </c>
      <c r="C17" s="138"/>
      <c r="D17" s="139"/>
      <c r="E17" s="140"/>
      <c r="F17" s="20"/>
      <c r="G17" s="2"/>
      <c r="H17" s="2"/>
      <c r="I17" s="2"/>
      <c r="J17" s="5"/>
    </row>
    <row r="18" spans="2:10" x14ac:dyDescent="0.3">
      <c r="B18" s="93" t="s">
        <v>15</v>
      </c>
      <c r="C18" s="138">
        <v>284430.10000000009</v>
      </c>
      <c r="D18" s="139">
        <v>473343.6399999999</v>
      </c>
      <c r="E18" s="140">
        <v>379463.44000000111</v>
      </c>
      <c r="F18" s="2">
        <v>76512.609999999637</v>
      </c>
      <c r="G18" s="2">
        <v>96277.399999999907</v>
      </c>
      <c r="H18" s="2">
        <v>96876.649999999208</v>
      </c>
      <c r="I18" s="2">
        <v>97505.862500001444</v>
      </c>
      <c r="J18" s="5">
        <v>98166.535625000019</v>
      </c>
    </row>
    <row r="19" spans="2:10" ht="15" hidden="1" customHeight="1" outlineLevel="1" x14ac:dyDescent="0.3">
      <c r="B19" s="93" t="s">
        <v>15</v>
      </c>
      <c r="C19" s="246">
        <v>3733925.97</v>
      </c>
      <c r="D19" s="247">
        <v>3968644.83</v>
      </c>
      <c r="E19" s="248">
        <v>4556329.1300000008</v>
      </c>
      <c r="F19" s="193">
        <v>4707232.1570511097</v>
      </c>
      <c r="G19" s="194">
        <v>3829576.8230296862</v>
      </c>
      <c r="H19" s="194">
        <v>4104750.77449256</v>
      </c>
      <c r="I19" s="194">
        <v>4616380.695214998</v>
      </c>
      <c r="J19" s="195">
        <v>4933363.7592201065</v>
      </c>
    </row>
    <row r="20" spans="2:10" collapsed="1" x14ac:dyDescent="0.3">
      <c r="B20" s="95" t="s">
        <v>31</v>
      </c>
      <c r="C20" s="141">
        <v>2901974.68</v>
      </c>
      <c r="D20" s="142">
        <v>2964697.5300000003</v>
      </c>
      <c r="E20" s="143">
        <v>2735706.4300000016</v>
      </c>
      <c r="F20" s="22">
        <v>3127147.6908972636</v>
      </c>
      <c r="G20" s="22">
        <v>3189837.1745296861</v>
      </c>
      <c r="H20" s="22">
        <v>3430751.9116961202</v>
      </c>
      <c r="I20" s="22">
        <v>3899636.8170784414</v>
      </c>
      <c r="J20" s="24">
        <v>4175633.0666221655</v>
      </c>
    </row>
    <row r="21" spans="2:10" x14ac:dyDescent="0.3">
      <c r="B21" s="93"/>
      <c r="C21" s="138"/>
      <c r="D21" s="139"/>
      <c r="E21" s="140"/>
      <c r="F21" s="20"/>
      <c r="G21" s="2"/>
      <c r="H21" s="2"/>
      <c r="I21" s="2"/>
      <c r="J21" s="5"/>
    </row>
    <row r="22" spans="2:10" x14ac:dyDescent="0.3">
      <c r="B22" s="94" t="s">
        <v>6</v>
      </c>
      <c r="C22" s="138"/>
      <c r="D22" s="139"/>
      <c r="E22" s="140"/>
      <c r="F22" s="20"/>
      <c r="G22" s="2"/>
      <c r="H22" s="2"/>
      <c r="I22" s="2"/>
      <c r="J22" s="5"/>
    </row>
    <row r="23" spans="2:10" x14ac:dyDescent="0.3">
      <c r="B23" s="93" t="s">
        <v>16</v>
      </c>
      <c r="C23" s="138">
        <v>960321.82</v>
      </c>
      <c r="D23" s="139">
        <v>820281.40000000014</v>
      </c>
      <c r="E23" s="140">
        <v>883270.72000000009</v>
      </c>
      <c r="F23" s="20">
        <v>1106530.9317215709</v>
      </c>
      <c r="G23" s="2">
        <v>1294827.619354839</v>
      </c>
      <c r="H23" s="2">
        <v>1401460.7339851116</v>
      </c>
      <c r="I23" s="2">
        <v>1515848.5893969233</v>
      </c>
      <c r="J23" s="5">
        <v>1618021.7075884461</v>
      </c>
    </row>
    <row r="24" spans="2:10" ht="15" hidden="1" customHeight="1" outlineLevel="1" x14ac:dyDescent="0.3">
      <c r="B24" s="93" t="s">
        <v>17</v>
      </c>
      <c r="C24" s="138">
        <v>130047.56000000004</v>
      </c>
      <c r="D24" s="139">
        <v>422666.08</v>
      </c>
      <c r="E24" s="140">
        <v>501892.63</v>
      </c>
      <c r="F24" s="20">
        <v>259726.9070674681</v>
      </c>
      <c r="G24" s="2">
        <v>459182.3910612904</v>
      </c>
      <c r="H24" s="2">
        <v>496498.83019772207</v>
      </c>
      <c r="I24" s="2">
        <v>537049.3249412094</v>
      </c>
      <c r="J24" s="5">
        <v>573269.69534010417</v>
      </c>
    </row>
    <row r="25" spans="2:10" ht="15" hidden="1" customHeight="1" outlineLevel="1" x14ac:dyDescent="0.3">
      <c r="B25" s="93" t="s">
        <v>143</v>
      </c>
      <c r="C25" s="138">
        <v>-119840</v>
      </c>
      <c r="D25" s="139">
        <v>184754</v>
      </c>
      <c r="E25" s="140">
        <v>297401</v>
      </c>
      <c r="F25" s="20">
        <v>0</v>
      </c>
      <c r="G25" s="2">
        <v>0</v>
      </c>
      <c r="H25" s="2">
        <v>0</v>
      </c>
      <c r="I25" s="2">
        <v>0</v>
      </c>
      <c r="J25" s="5">
        <v>0</v>
      </c>
    </row>
    <row r="26" spans="2:10" collapsed="1" x14ac:dyDescent="0.3">
      <c r="B26" s="93" t="s">
        <v>17</v>
      </c>
      <c r="C26" s="138">
        <v>249887.56000000006</v>
      </c>
      <c r="D26" s="139">
        <v>237912.08000000002</v>
      </c>
      <c r="E26" s="140">
        <v>204491.63</v>
      </c>
      <c r="F26" s="20">
        <v>259726.9070674681</v>
      </c>
      <c r="G26" s="2">
        <v>459182.3910612904</v>
      </c>
      <c r="H26" s="2">
        <v>496498.83019772207</v>
      </c>
      <c r="I26" s="2">
        <v>537049.3249412094</v>
      </c>
      <c r="J26" s="5">
        <v>573269.69534010417</v>
      </c>
    </row>
    <row r="27" spans="2:10" x14ac:dyDescent="0.3">
      <c r="B27" s="93" t="s">
        <v>18</v>
      </c>
      <c r="C27" s="138">
        <v>1879614.07</v>
      </c>
      <c r="D27" s="139">
        <v>1878147.2200000004</v>
      </c>
      <c r="E27" s="140">
        <v>2555577.87</v>
      </c>
      <c r="F27" s="20">
        <v>2659790.6841775095</v>
      </c>
      <c r="G27" s="2">
        <v>1848798.0098077825</v>
      </c>
      <c r="H27" s="2">
        <v>1938963.4654581835</v>
      </c>
      <c r="I27" s="2">
        <v>2084016.4653658464</v>
      </c>
      <c r="J27" s="5">
        <v>2189175.4877234516</v>
      </c>
    </row>
    <row r="28" spans="2:10" x14ac:dyDescent="0.3">
      <c r="B28" s="93" t="s">
        <v>19</v>
      </c>
      <c r="C28" s="138">
        <v>70704.26999999999</v>
      </c>
      <c r="D28" s="139">
        <v>59818.640000000007</v>
      </c>
      <c r="E28" s="140">
        <v>121372.96</v>
      </c>
      <c r="F28" s="20">
        <v>85700.978291049367</v>
      </c>
      <c r="G28" s="2">
        <v>100674.39413479999</v>
      </c>
      <c r="H28" s="2">
        <v>114739.490858844</v>
      </c>
      <c r="I28" s="2">
        <v>121091.03048460932</v>
      </c>
      <c r="J28" s="5">
        <v>127471.8662991476</v>
      </c>
    </row>
    <row r="29" spans="2:10" x14ac:dyDescent="0.3">
      <c r="B29" s="93" t="s">
        <v>174</v>
      </c>
      <c r="C29" s="138">
        <v>124068.98</v>
      </c>
      <c r="D29" s="139">
        <v>165279.5</v>
      </c>
      <c r="E29" s="140">
        <v>242261.13</v>
      </c>
      <c r="F29" s="20">
        <v>80116.099999999977</v>
      </c>
      <c r="G29" s="2">
        <v>0</v>
      </c>
      <c r="H29" s="2">
        <v>0</v>
      </c>
      <c r="I29" s="2">
        <v>0</v>
      </c>
      <c r="J29" s="5">
        <v>0</v>
      </c>
    </row>
    <row r="30" spans="2:10" x14ac:dyDescent="0.3">
      <c r="B30" s="93" t="s">
        <v>20</v>
      </c>
      <c r="C30" s="138"/>
      <c r="D30" s="139"/>
      <c r="E30" s="140"/>
      <c r="F30" s="20">
        <v>0</v>
      </c>
      <c r="G30" s="2">
        <v>0</v>
      </c>
      <c r="H30" s="2">
        <v>0</v>
      </c>
      <c r="I30" s="2">
        <v>0</v>
      </c>
      <c r="J30" s="5">
        <v>0</v>
      </c>
    </row>
    <row r="31" spans="2:10" x14ac:dyDescent="0.3">
      <c r="B31" s="93" t="s">
        <v>21</v>
      </c>
      <c r="C31" s="138">
        <v>1517.4400000000005</v>
      </c>
      <c r="D31" s="139">
        <v>4933.93</v>
      </c>
      <c r="E31" s="140">
        <v>6805.7099999999991</v>
      </c>
      <c r="F31" s="20">
        <v>11200.22</v>
      </c>
      <c r="G31" s="2">
        <v>10616.809719999999</v>
      </c>
      <c r="H31" s="2">
        <v>10754.8340116</v>
      </c>
      <c r="I31" s="2">
        <v>10896.999031948002</v>
      </c>
      <c r="J31" s="5">
        <v>11043.42900290644</v>
      </c>
    </row>
    <row r="32" spans="2:10" ht="15" hidden="1" customHeight="1" outlineLevel="1" x14ac:dyDescent="0.3">
      <c r="B32" s="93" t="s">
        <v>21</v>
      </c>
      <c r="C32" s="138">
        <v>16251.44</v>
      </c>
      <c r="D32" s="139">
        <v>4933.93</v>
      </c>
      <c r="E32" s="140">
        <v>4197.2899999999991</v>
      </c>
      <c r="F32" s="20">
        <v>11200.22</v>
      </c>
      <c r="G32" s="2">
        <v>10616.809719999999</v>
      </c>
      <c r="H32" s="2">
        <v>10754.8340116</v>
      </c>
      <c r="I32" s="2">
        <v>10896.999031948002</v>
      </c>
      <c r="J32" s="5">
        <v>11043.42900290644</v>
      </c>
    </row>
    <row r="33" spans="2:10" collapsed="1" x14ac:dyDescent="0.3">
      <c r="B33" s="93" t="s">
        <v>22</v>
      </c>
      <c r="C33" s="246">
        <v>-285935.19</v>
      </c>
      <c r="D33" s="247">
        <v>233921.49000000002</v>
      </c>
      <c r="E33" s="248">
        <v>-84288.350000000035</v>
      </c>
      <c r="F33" s="243">
        <v>136302.05000000002</v>
      </c>
      <c r="G33" s="242">
        <v>0</v>
      </c>
      <c r="H33" s="242">
        <v>0</v>
      </c>
      <c r="I33" s="242">
        <v>0</v>
      </c>
      <c r="J33" s="244">
        <v>0</v>
      </c>
    </row>
    <row r="34" spans="2:10" x14ac:dyDescent="0.3">
      <c r="B34" s="95" t="s">
        <v>23</v>
      </c>
      <c r="C34" s="141">
        <v>3000178.9499999997</v>
      </c>
      <c r="D34" s="142">
        <v>3400294.2600000012</v>
      </c>
      <c r="E34" s="143">
        <v>3929491.67</v>
      </c>
      <c r="F34" s="22">
        <v>4339367.8712575976</v>
      </c>
      <c r="G34" s="22">
        <v>3714099.2240787111</v>
      </c>
      <c r="H34" s="22">
        <v>3962417.3545114608</v>
      </c>
      <c r="I34" s="22">
        <v>4268902.4092205362</v>
      </c>
      <c r="J34" s="24">
        <v>4518982.1859540548</v>
      </c>
    </row>
    <row r="35" spans="2:10" ht="10.5" customHeight="1" x14ac:dyDescent="0.3">
      <c r="B35" s="96"/>
      <c r="C35" s="138"/>
      <c r="D35" s="139"/>
      <c r="E35" s="140"/>
      <c r="F35" s="20"/>
      <c r="G35" s="2"/>
      <c r="H35" s="2"/>
      <c r="I35" s="2"/>
      <c r="J35" s="5"/>
    </row>
    <row r="36" spans="2:10" x14ac:dyDescent="0.3">
      <c r="B36" s="93" t="s">
        <v>7</v>
      </c>
      <c r="C36" s="138"/>
      <c r="D36" s="139"/>
      <c r="E36" s="140"/>
      <c r="F36" s="20"/>
      <c r="G36" s="2"/>
      <c r="H36" s="2"/>
      <c r="I36" s="2"/>
      <c r="J36" s="5"/>
    </row>
    <row r="37" spans="2:10" x14ac:dyDescent="0.3">
      <c r="B37" s="93" t="s">
        <v>6</v>
      </c>
      <c r="C37" s="138">
        <v>-98204.269999999553</v>
      </c>
      <c r="D37" s="139">
        <v>-435596.73000000091</v>
      </c>
      <c r="E37" s="140">
        <v>-1193785.2399999984</v>
      </c>
      <c r="F37" s="20">
        <v>-1212220.180360334</v>
      </c>
      <c r="G37" s="2">
        <v>-524262.04954902502</v>
      </c>
      <c r="H37" s="2">
        <v>-531665.44281534059</v>
      </c>
      <c r="I37" s="2">
        <v>-369265.59214209486</v>
      </c>
      <c r="J37" s="5">
        <v>-343349.11933188932</v>
      </c>
    </row>
    <row r="38" spans="2:10" ht="9.75" customHeight="1" x14ac:dyDescent="0.3">
      <c r="B38" s="93"/>
      <c r="C38" s="138"/>
      <c r="D38" s="139"/>
      <c r="E38" s="140"/>
      <c r="F38" s="20"/>
      <c r="G38" s="2"/>
      <c r="H38" s="2"/>
      <c r="I38" s="2"/>
      <c r="J38" s="5"/>
    </row>
    <row r="39" spans="2:10" x14ac:dyDescent="0.3">
      <c r="B39" s="94" t="s">
        <v>8</v>
      </c>
      <c r="C39" s="138"/>
      <c r="D39" s="139"/>
      <c r="E39" s="140"/>
      <c r="F39" s="20"/>
      <c r="G39" s="2"/>
      <c r="H39" s="2"/>
      <c r="I39" s="2"/>
      <c r="J39" s="5"/>
    </row>
    <row r="40" spans="2:10" x14ac:dyDescent="0.3">
      <c r="B40" s="93" t="s">
        <v>24</v>
      </c>
      <c r="C40" s="138">
        <v>831951.29</v>
      </c>
      <c r="D40" s="139">
        <v>1003947.3</v>
      </c>
      <c r="E40" s="140">
        <v>1820622.6999999995</v>
      </c>
      <c r="F40" s="20">
        <v>1580084.4661538459</v>
      </c>
      <c r="G40" s="2">
        <v>639739.64850000013</v>
      </c>
      <c r="H40" s="2">
        <v>673998.86279644002</v>
      </c>
      <c r="I40" s="2">
        <v>716743.87813655636</v>
      </c>
      <c r="J40" s="5">
        <v>757730.69259794103</v>
      </c>
    </row>
    <row r="41" spans="2:10" x14ac:dyDescent="0.3">
      <c r="B41" s="93" t="s">
        <v>25</v>
      </c>
      <c r="C41" s="138"/>
      <c r="D41" s="139"/>
      <c r="E41" s="140"/>
      <c r="F41" s="20"/>
      <c r="G41" s="2"/>
      <c r="H41" s="2"/>
      <c r="I41" s="2"/>
      <c r="J41" s="5"/>
    </row>
    <row r="42" spans="2:10" x14ac:dyDescent="0.3">
      <c r="B42" s="93" t="s">
        <v>26</v>
      </c>
      <c r="C42" s="138"/>
      <c r="D42" s="139"/>
      <c r="E42" s="140"/>
      <c r="F42" s="20"/>
      <c r="G42" s="2"/>
      <c r="H42" s="2"/>
      <c r="I42" s="2"/>
      <c r="J42" s="5"/>
    </row>
    <row r="43" spans="2:10" x14ac:dyDescent="0.3">
      <c r="B43" s="93" t="s">
        <v>27</v>
      </c>
      <c r="C43" s="138"/>
      <c r="D43" s="139"/>
      <c r="E43" s="140"/>
      <c r="F43" s="20"/>
      <c r="G43" s="2"/>
      <c r="H43" s="2"/>
      <c r="I43" s="2"/>
      <c r="J43" s="5"/>
    </row>
    <row r="44" spans="2:10" x14ac:dyDescent="0.3">
      <c r="B44" s="93" t="s">
        <v>28</v>
      </c>
      <c r="C44" s="138"/>
      <c r="D44" s="139"/>
      <c r="E44" s="140"/>
      <c r="F44" s="20"/>
      <c r="G44" s="2"/>
      <c r="H44" s="2"/>
      <c r="I44" s="2"/>
      <c r="J44" s="5"/>
    </row>
    <row r="45" spans="2:10" x14ac:dyDescent="0.3">
      <c r="B45" s="93" t="s">
        <v>29</v>
      </c>
      <c r="C45" s="138">
        <v>0</v>
      </c>
      <c r="D45" s="139">
        <v>0</v>
      </c>
      <c r="E45" s="140">
        <v>0</v>
      </c>
      <c r="F45" s="20">
        <v>0</v>
      </c>
      <c r="G45" s="2">
        <v>0</v>
      </c>
      <c r="H45" s="2">
        <v>0</v>
      </c>
      <c r="I45" s="2">
        <v>0</v>
      </c>
      <c r="J45" s="5">
        <v>0</v>
      </c>
    </row>
    <row r="46" spans="2:10" x14ac:dyDescent="0.3">
      <c r="B46" s="93" t="s">
        <v>30</v>
      </c>
      <c r="C46" s="138">
        <v>0</v>
      </c>
      <c r="D46" s="139">
        <v>0</v>
      </c>
      <c r="E46" s="140">
        <v>0</v>
      </c>
      <c r="F46" s="20">
        <v>0</v>
      </c>
      <c r="G46" s="2">
        <v>0</v>
      </c>
      <c r="H46" s="2">
        <v>0</v>
      </c>
      <c r="I46" s="2">
        <v>0</v>
      </c>
      <c r="J46" s="5">
        <v>0</v>
      </c>
    </row>
    <row r="47" spans="2:10" x14ac:dyDescent="0.3">
      <c r="B47" s="93" t="s">
        <v>11</v>
      </c>
      <c r="C47" s="138">
        <v>-14734</v>
      </c>
      <c r="D47" s="139">
        <v>0</v>
      </c>
      <c r="E47" s="140">
        <v>2608.42</v>
      </c>
      <c r="F47" s="20">
        <v>0</v>
      </c>
      <c r="G47" s="2">
        <v>0</v>
      </c>
      <c r="H47" s="2">
        <v>0</v>
      </c>
      <c r="I47" s="2">
        <v>0</v>
      </c>
      <c r="J47" s="5">
        <v>0</v>
      </c>
    </row>
    <row r="48" spans="2:10" ht="15" hidden="1" customHeight="1" outlineLevel="1" x14ac:dyDescent="0.3">
      <c r="B48" s="93" t="s">
        <v>11</v>
      </c>
      <c r="C48" s="138">
        <v>14734</v>
      </c>
      <c r="D48" s="139">
        <v>0</v>
      </c>
      <c r="E48" s="140">
        <v>-2608.42</v>
      </c>
      <c r="F48" s="20">
        <v>0</v>
      </c>
      <c r="G48" s="2">
        <v>0</v>
      </c>
      <c r="H48" s="2">
        <v>0</v>
      </c>
      <c r="I48" s="2">
        <v>0</v>
      </c>
      <c r="J48" s="5">
        <v>0</v>
      </c>
    </row>
    <row r="49" spans="2:10" collapsed="1" x14ac:dyDescent="0.3">
      <c r="B49" s="93" t="s">
        <v>32</v>
      </c>
      <c r="C49" s="138">
        <v>0</v>
      </c>
      <c r="D49" s="139">
        <v>290578.09999999986</v>
      </c>
      <c r="E49" s="140">
        <v>0</v>
      </c>
      <c r="F49" s="20">
        <v>83700.426574183861</v>
      </c>
      <c r="G49" s="2">
        <v>1721.2986283047694</v>
      </c>
      <c r="H49" s="2">
        <v>0</v>
      </c>
      <c r="I49" s="2">
        <v>0</v>
      </c>
      <c r="J49" s="5">
        <v>0</v>
      </c>
    </row>
    <row r="50" spans="2:10" x14ac:dyDescent="0.3">
      <c r="B50" s="93" t="s">
        <v>33</v>
      </c>
      <c r="C50" s="246">
        <v>-352574.16</v>
      </c>
      <c r="D50" s="247">
        <v>0</v>
      </c>
      <c r="E50" s="248">
        <v>-69326.769999999844</v>
      </c>
      <c r="F50" s="243">
        <v>0</v>
      </c>
      <c r="G50" s="242">
        <v>0</v>
      </c>
      <c r="H50" s="242">
        <v>-424.09053334212513</v>
      </c>
      <c r="I50" s="242">
        <v>-807.95376606190348</v>
      </c>
      <c r="J50" s="244">
        <v>-760.58789961860839</v>
      </c>
    </row>
    <row r="51" spans="2:10" x14ac:dyDescent="0.3">
      <c r="B51" s="95" t="s">
        <v>37</v>
      </c>
      <c r="C51" s="141">
        <v>464643.13000000006</v>
      </c>
      <c r="D51" s="142">
        <v>1294525.3999999999</v>
      </c>
      <c r="E51" s="143">
        <v>1753904.3499999996</v>
      </c>
      <c r="F51" s="21">
        <v>1663784.8927280298</v>
      </c>
      <c r="G51" s="22">
        <v>641460.94712830486</v>
      </c>
      <c r="H51" s="22">
        <v>673574.77226309793</v>
      </c>
      <c r="I51" s="22">
        <v>715935.92437049444</v>
      </c>
      <c r="J51" s="24">
        <v>756970.10469832236</v>
      </c>
    </row>
    <row r="52" spans="2:10" x14ac:dyDescent="0.3">
      <c r="B52" s="93"/>
      <c r="C52" s="138"/>
      <c r="D52" s="139"/>
      <c r="E52" s="140"/>
      <c r="F52" s="20"/>
      <c r="G52" s="2"/>
      <c r="H52" s="2"/>
      <c r="I52" s="2"/>
      <c r="J52" s="5"/>
    </row>
    <row r="53" spans="2:10" x14ac:dyDescent="0.3">
      <c r="B53" s="93" t="s">
        <v>9</v>
      </c>
      <c r="C53" s="138"/>
      <c r="D53" s="139"/>
      <c r="E53" s="140"/>
      <c r="F53" s="20"/>
      <c r="G53" s="2"/>
      <c r="H53" s="2"/>
      <c r="I53" s="2"/>
      <c r="J53" s="5"/>
    </row>
    <row r="54" spans="2:10" x14ac:dyDescent="0.3">
      <c r="B54" s="93" t="s">
        <v>10</v>
      </c>
      <c r="C54" s="138"/>
      <c r="D54" s="139"/>
      <c r="E54" s="140"/>
      <c r="F54" s="20"/>
      <c r="G54" s="2"/>
      <c r="H54" s="2"/>
      <c r="I54" s="2"/>
      <c r="J54" s="5"/>
    </row>
    <row r="55" spans="2:10" x14ac:dyDescent="0.3">
      <c r="B55" s="93" t="s">
        <v>34</v>
      </c>
      <c r="C55" s="138">
        <v>366438.86000000051</v>
      </c>
      <c r="D55" s="139">
        <v>858928.66999999899</v>
      </c>
      <c r="E55" s="140">
        <v>560119.11000000127</v>
      </c>
      <c r="F55" s="20">
        <v>451564.71236769576</v>
      </c>
      <c r="G55" s="2">
        <v>117198.89757927984</v>
      </c>
      <c r="H55" s="2">
        <v>141909.32944775734</v>
      </c>
      <c r="I55" s="2">
        <v>346670.33222839958</v>
      </c>
      <c r="J55" s="5">
        <v>413620.98536643304</v>
      </c>
    </row>
    <row r="56" spans="2:10" x14ac:dyDescent="0.3">
      <c r="B56" s="93"/>
      <c r="C56" s="138"/>
      <c r="D56" s="139"/>
      <c r="E56" s="140"/>
      <c r="F56" s="20"/>
      <c r="G56" s="2"/>
      <c r="H56" s="2"/>
      <c r="I56" s="2"/>
      <c r="J56" s="5"/>
    </row>
    <row r="57" spans="2:10" x14ac:dyDescent="0.3">
      <c r="B57" s="96" t="s">
        <v>35</v>
      </c>
      <c r="C57" s="138">
        <v>6.8003178959904625E-3</v>
      </c>
      <c r="D57" s="139">
        <v>366438.86680031841</v>
      </c>
      <c r="E57" s="140">
        <v>1225367.5368003175</v>
      </c>
      <c r="F57" s="20">
        <v>1785486.6468003187</v>
      </c>
      <c r="G57" s="2">
        <v>2237051.3591680145</v>
      </c>
      <c r="H57" s="2">
        <v>2354250.2567472942</v>
      </c>
      <c r="I57" s="2">
        <v>2496159.5861950517</v>
      </c>
      <c r="J57" s="5">
        <v>2842829.9184234515</v>
      </c>
    </row>
    <row r="58" spans="2:10" x14ac:dyDescent="0.3">
      <c r="B58" s="93"/>
      <c r="C58" s="138"/>
      <c r="D58" s="139"/>
      <c r="E58" s="140"/>
      <c r="F58" s="20"/>
      <c r="G58" s="2"/>
      <c r="H58" s="2"/>
      <c r="I58" s="2"/>
      <c r="J58" s="5"/>
    </row>
    <row r="59" spans="2:10" ht="15" thickBot="1" x14ac:dyDescent="0.35">
      <c r="B59" s="97" t="s">
        <v>36</v>
      </c>
      <c r="C59" s="144">
        <v>366438.86680031841</v>
      </c>
      <c r="D59" s="145">
        <v>1225367.5368003175</v>
      </c>
      <c r="E59" s="205">
        <v>1785486.6468003187</v>
      </c>
      <c r="F59" s="206">
        <v>2237051.3591680145</v>
      </c>
      <c r="G59" s="23">
        <v>2354250.2567472942</v>
      </c>
      <c r="H59" s="23">
        <v>2496159.5861950517</v>
      </c>
      <c r="I59" s="23">
        <v>2842829.9184234515</v>
      </c>
      <c r="J59" s="25">
        <v>3256450.9037898844</v>
      </c>
    </row>
    <row r="60" spans="2:10" ht="15" thickBot="1" x14ac:dyDescent="0.35"/>
    <row r="61" spans="2:10" ht="15" hidden="1" outlineLevel="1" thickBot="1" x14ac:dyDescent="0.35">
      <c r="C61" s="124"/>
      <c r="D61" s="124"/>
      <c r="E61" s="124"/>
      <c r="H61" s="28"/>
    </row>
    <row r="62" spans="2:10" collapsed="1" x14ac:dyDescent="0.3">
      <c r="B62" s="33" t="s">
        <v>187</v>
      </c>
      <c r="C62" s="125"/>
      <c r="D62" s="125"/>
      <c r="E62" s="125"/>
      <c r="F62" s="106"/>
      <c r="G62" s="106"/>
      <c r="H62" s="106"/>
      <c r="I62" s="106"/>
      <c r="J62" s="107"/>
    </row>
    <row r="63" spans="2:10" x14ac:dyDescent="0.3">
      <c r="B63" s="74" t="s">
        <v>188</v>
      </c>
      <c r="C63" s="126"/>
      <c r="D63" s="126"/>
      <c r="E63" s="126"/>
      <c r="F63" s="75"/>
      <c r="G63" s="32"/>
      <c r="H63" s="32"/>
      <c r="I63" s="76" t="s">
        <v>123</v>
      </c>
      <c r="J63" s="72" t="s">
        <v>137</v>
      </c>
    </row>
    <row r="64" spans="2:10" x14ac:dyDescent="0.3">
      <c r="B64" s="77" t="s">
        <v>124</v>
      </c>
      <c r="C64" s="127"/>
      <c r="D64" s="127"/>
      <c r="E64" s="127"/>
      <c r="F64" s="43"/>
      <c r="G64" s="43"/>
      <c r="H64" s="43"/>
      <c r="I64" s="43"/>
      <c r="J64" s="44"/>
    </row>
    <row r="65" spans="2:10" x14ac:dyDescent="0.3">
      <c r="B65" s="77" t="s">
        <v>189</v>
      </c>
      <c r="C65" s="128"/>
      <c r="D65" s="129" t="s">
        <v>164</v>
      </c>
      <c r="E65" s="130"/>
      <c r="F65" s="103"/>
      <c r="G65" s="43"/>
      <c r="H65" s="43"/>
      <c r="I65" s="43"/>
      <c r="J65" s="44"/>
    </row>
    <row r="66" spans="2:10" ht="16.95" customHeight="1" x14ac:dyDescent="0.3">
      <c r="B66" s="92"/>
      <c r="C66" s="131"/>
      <c r="D66" s="132" t="s">
        <v>125</v>
      </c>
      <c r="E66" s="132"/>
      <c r="F66" s="45"/>
      <c r="G66" s="46"/>
      <c r="H66" s="46"/>
      <c r="I66" s="46"/>
      <c r="J66" s="47"/>
    </row>
    <row r="67" spans="2:10" x14ac:dyDescent="0.3">
      <c r="B67" s="92"/>
      <c r="C67" s="131"/>
      <c r="D67" s="132" t="s">
        <v>190</v>
      </c>
      <c r="E67" s="132"/>
      <c r="F67" s="45"/>
      <c r="G67" s="46"/>
      <c r="H67" s="46"/>
      <c r="I67" s="46"/>
      <c r="J67" s="47"/>
    </row>
    <row r="68" spans="2:10" x14ac:dyDescent="0.3">
      <c r="B68" s="92"/>
      <c r="C68" s="131"/>
      <c r="D68" s="132" t="s">
        <v>191</v>
      </c>
      <c r="E68" s="132"/>
      <c r="F68" s="45"/>
      <c r="G68" s="46"/>
      <c r="H68" s="46"/>
      <c r="I68" s="46"/>
      <c r="J68" s="47"/>
    </row>
    <row r="69" spans="2:10" ht="10.5" customHeight="1" thickBot="1" x14ac:dyDescent="0.35">
      <c r="B69" s="35"/>
      <c r="C69" s="133"/>
      <c r="D69" s="133"/>
      <c r="E69" s="133"/>
      <c r="F69" s="48"/>
      <c r="G69" s="48"/>
      <c r="H69" s="48"/>
      <c r="I69" s="48"/>
      <c r="J69" s="49"/>
    </row>
    <row r="70" spans="2:10" ht="5.25" customHeight="1" x14ac:dyDescent="0.3">
      <c r="B70" s="82"/>
      <c r="C70" s="134"/>
      <c r="D70" s="134"/>
      <c r="E70" s="134"/>
      <c r="F70" s="28"/>
      <c r="G70" s="28"/>
      <c r="H70" s="28"/>
      <c r="I70" s="28"/>
    </row>
    <row r="71" spans="2:10" ht="5.25" customHeight="1" thickBot="1" x14ac:dyDescent="0.35">
      <c r="B71" s="82"/>
      <c r="C71" s="134"/>
      <c r="D71" s="134"/>
      <c r="E71" s="134"/>
      <c r="F71" s="28"/>
      <c r="G71" s="28"/>
      <c r="H71" s="28"/>
      <c r="I71" s="28"/>
    </row>
    <row r="72" spans="2:10" ht="15" thickBot="1" x14ac:dyDescent="0.35">
      <c r="B72" s="82"/>
      <c r="C72" s="135" t="s">
        <v>38</v>
      </c>
      <c r="D72" s="135"/>
      <c r="E72" s="137"/>
      <c r="F72" s="171" t="s">
        <v>39</v>
      </c>
      <c r="G72" s="172"/>
      <c r="H72" s="172"/>
      <c r="I72" s="172"/>
      <c r="J72" s="173"/>
    </row>
    <row r="73" spans="2:10" ht="15" thickBot="1" x14ac:dyDescent="0.35">
      <c r="B73" s="84" t="s">
        <v>44</v>
      </c>
      <c r="C73" s="196" t="s">
        <v>4</v>
      </c>
      <c r="D73" s="196" t="s">
        <v>40</v>
      </c>
      <c r="E73" s="196" t="s">
        <v>41</v>
      </c>
      <c r="F73" s="197" t="s">
        <v>42</v>
      </c>
      <c r="G73" s="197" t="s">
        <v>136</v>
      </c>
      <c r="H73" s="197" t="s">
        <v>148</v>
      </c>
      <c r="I73" s="197" t="s">
        <v>155</v>
      </c>
      <c r="J73" s="197" t="s">
        <v>173</v>
      </c>
    </row>
    <row r="74" spans="2:10" x14ac:dyDescent="0.3">
      <c r="B74" s="82" t="s">
        <v>45</v>
      </c>
      <c r="C74" s="146">
        <v>296.13749999999993</v>
      </c>
      <c r="D74" s="139">
        <v>248.96429000000001</v>
      </c>
      <c r="E74" s="147">
        <v>237.06326100000001</v>
      </c>
      <c r="F74" s="2">
        <v>281.3</v>
      </c>
      <c r="G74" s="2">
        <v>281.3</v>
      </c>
      <c r="H74" s="2">
        <v>310.40000000000003</v>
      </c>
      <c r="I74" s="2">
        <v>334.65</v>
      </c>
      <c r="J74" s="5">
        <v>358.9</v>
      </c>
    </row>
    <row r="75" spans="2:10" ht="15" customHeight="1" x14ac:dyDescent="0.3">
      <c r="B75" s="82" t="s">
        <v>46</v>
      </c>
      <c r="C75" s="138">
        <v>19</v>
      </c>
      <c r="D75" s="139">
        <v>15</v>
      </c>
      <c r="E75" s="249">
        <v>15</v>
      </c>
      <c r="F75" s="2">
        <v>22</v>
      </c>
      <c r="G75" s="2">
        <v>22</v>
      </c>
      <c r="H75" s="2">
        <v>23</v>
      </c>
      <c r="I75" s="2">
        <v>24</v>
      </c>
      <c r="J75" s="2">
        <v>25</v>
      </c>
    </row>
    <row r="76" spans="2:10" ht="13.95" customHeight="1" x14ac:dyDescent="0.3">
      <c r="B76" s="82" t="s">
        <v>47</v>
      </c>
      <c r="C76" s="138">
        <v>2</v>
      </c>
      <c r="D76" s="139">
        <v>3</v>
      </c>
      <c r="E76" s="249">
        <v>3</v>
      </c>
      <c r="F76" s="2">
        <v>3</v>
      </c>
      <c r="G76" s="2">
        <v>2</v>
      </c>
      <c r="H76" s="2">
        <v>2</v>
      </c>
      <c r="I76" s="2">
        <v>2</v>
      </c>
      <c r="J76" s="2">
        <v>2</v>
      </c>
    </row>
    <row r="77" spans="2:10" x14ac:dyDescent="0.3">
      <c r="B77" s="82" t="s">
        <v>48</v>
      </c>
      <c r="C77" s="138">
        <v>0</v>
      </c>
      <c r="D77" s="139">
        <v>0</v>
      </c>
      <c r="E77" s="249">
        <v>0</v>
      </c>
      <c r="F77" s="2">
        <v>0</v>
      </c>
      <c r="G77" s="2">
        <v>0</v>
      </c>
      <c r="H77" s="2">
        <v>0</v>
      </c>
      <c r="I77" s="2">
        <v>0</v>
      </c>
      <c r="J77" s="5">
        <v>0</v>
      </c>
    </row>
    <row r="78" spans="2:10" s="36" customFormat="1" ht="15.75" hidden="1" customHeight="1" x14ac:dyDescent="0.3">
      <c r="B78" s="98"/>
      <c r="C78" s="250">
        <v>21</v>
      </c>
      <c r="D78" s="251">
        <v>15</v>
      </c>
      <c r="E78" s="252">
        <v>20</v>
      </c>
      <c r="F78" s="41">
        <v>27</v>
      </c>
      <c r="G78" s="41">
        <v>30</v>
      </c>
      <c r="H78" s="41">
        <v>31</v>
      </c>
      <c r="I78" s="41">
        <v>32</v>
      </c>
      <c r="J78" s="42">
        <v>33</v>
      </c>
    </row>
    <row r="79" spans="2:10" ht="15.75" customHeight="1" thickBot="1" x14ac:dyDescent="0.35">
      <c r="B79" s="82"/>
      <c r="C79" s="144"/>
      <c r="D79" s="145"/>
      <c r="E79" s="148"/>
      <c r="F79" s="23"/>
      <c r="G79" s="23"/>
      <c r="H79" s="23"/>
      <c r="I79" s="23"/>
      <c r="J79" s="25"/>
    </row>
    <row r="80" spans="2:10" x14ac:dyDescent="0.3">
      <c r="B80" s="84" t="s">
        <v>49</v>
      </c>
      <c r="C80" s="146"/>
      <c r="D80" s="149"/>
      <c r="E80" s="147"/>
      <c r="F80" s="109"/>
      <c r="G80" s="109"/>
      <c r="H80" s="109"/>
      <c r="I80" s="109"/>
      <c r="J80" s="108"/>
    </row>
    <row r="81" spans="2:10" x14ac:dyDescent="0.3">
      <c r="B81" s="82" t="s">
        <v>50</v>
      </c>
      <c r="C81" s="138">
        <v>287903.23</v>
      </c>
      <c r="D81" s="139">
        <v>300000</v>
      </c>
      <c r="E81" s="249">
        <v>300000</v>
      </c>
      <c r="F81" s="2">
        <v>304500</v>
      </c>
      <c r="G81" s="2">
        <v>309067.49999999994</v>
      </c>
      <c r="H81" s="2">
        <v>313703.5124999999</v>
      </c>
      <c r="I81" s="2">
        <v>318409.06518749986</v>
      </c>
      <c r="J81" s="5">
        <v>323185.20116531232</v>
      </c>
    </row>
    <row r="82" spans="2:10" x14ac:dyDescent="0.3">
      <c r="B82" s="82" t="s">
        <v>51</v>
      </c>
      <c r="C82" s="138">
        <v>71538.319999999992</v>
      </c>
      <c r="D82" s="139">
        <v>101517.18</v>
      </c>
      <c r="E82" s="249">
        <v>96921.98</v>
      </c>
      <c r="F82" s="2">
        <v>91295.443100000019</v>
      </c>
      <c r="G82" s="2">
        <v>93669.124620600007</v>
      </c>
      <c r="H82" s="2">
        <v>96479.198359218033</v>
      </c>
      <c r="I82" s="2">
        <v>99373.574309994554</v>
      </c>
      <c r="J82" s="5">
        <v>102354.7815392944</v>
      </c>
    </row>
    <row r="83" spans="2:10" x14ac:dyDescent="0.3">
      <c r="B83" s="82" t="s">
        <v>52</v>
      </c>
      <c r="C83" s="138">
        <v>228960.55000000005</v>
      </c>
      <c r="D83" s="139">
        <v>185336.46</v>
      </c>
      <c r="E83" s="249">
        <v>221774.01</v>
      </c>
      <c r="F83" s="2">
        <v>295233.12800000003</v>
      </c>
      <c r="G83" s="2">
        <v>177622.244828</v>
      </c>
      <c r="H83" s="2">
        <v>182950.91217284001</v>
      </c>
      <c r="I83" s="2">
        <v>188439.43953802521</v>
      </c>
      <c r="J83" s="5">
        <v>194092.62272416599</v>
      </c>
    </row>
    <row r="84" spans="2:10" x14ac:dyDescent="0.3">
      <c r="B84" s="82" t="s">
        <v>53</v>
      </c>
      <c r="C84" s="138">
        <v>12666</v>
      </c>
      <c r="D84" s="139">
        <v>12068</v>
      </c>
      <c r="E84" s="249">
        <v>13222.19</v>
      </c>
      <c r="F84" s="2">
        <v>15806.83</v>
      </c>
      <c r="G84" s="2">
        <v>16217.807580000001</v>
      </c>
      <c r="H84" s="2">
        <v>16704.3418074</v>
      </c>
      <c r="I84" s="2">
        <v>17205.472061622</v>
      </c>
      <c r="J84" s="5">
        <v>17721.636223470661</v>
      </c>
    </row>
    <row r="85" spans="2:10" x14ac:dyDescent="0.3">
      <c r="B85" s="82" t="s">
        <v>54</v>
      </c>
      <c r="C85" s="138">
        <v>581549.94000000006</v>
      </c>
      <c r="D85" s="139">
        <v>607470.76</v>
      </c>
      <c r="E85" s="249">
        <v>673912.33</v>
      </c>
      <c r="F85" s="2">
        <v>695035.94324504735</v>
      </c>
      <c r="G85" s="2">
        <v>545633.39659609599</v>
      </c>
      <c r="H85" s="2">
        <v>581811.07969090296</v>
      </c>
      <c r="I85" s="2">
        <v>658985.52590752393</v>
      </c>
      <c r="J85" s="5">
        <v>703142.18479174015</v>
      </c>
    </row>
    <row r="86" spans="2:10" x14ac:dyDescent="0.3">
      <c r="B86" s="82" t="s">
        <v>55</v>
      </c>
      <c r="C86" s="138">
        <v>69400.62000000001</v>
      </c>
      <c r="D86" s="139">
        <v>69487.549999999988</v>
      </c>
      <c r="E86" s="249">
        <v>64789.09</v>
      </c>
      <c r="F86" s="2">
        <v>77842.244364510596</v>
      </c>
      <c r="G86" s="2">
        <v>84290.000318134553</v>
      </c>
      <c r="H86" s="2">
        <v>90651.676136922033</v>
      </c>
      <c r="I86" s="2">
        <v>103949.42863735319</v>
      </c>
      <c r="J86" s="5">
        <v>111481.99592991496</v>
      </c>
    </row>
    <row r="87" spans="2:10" x14ac:dyDescent="0.3">
      <c r="B87" s="82" t="s">
        <v>56</v>
      </c>
      <c r="C87" s="138">
        <v>20256.04</v>
      </c>
      <c r="D87" s="139">
        <v>47643.079999999994</v>
      </c>
      <c r="E87" s="249">
        <v>41635.759999999995</v>
      </c>
      <c r="F87" s="2">
        <v>39196.650300000001</v>
      </c>
      <c r="G87" s="2">
        <v>40215.763207800002</v>
      </c>
      <c r="H87" s="2">
        <v>41422.236104033997</v>
      </c>
      <c r="I87" s="2">
        <v>42664.903187155018</v>
      </c>
      <c r="J87" s="5">
        <v>43944.850282769672</v>
      </c>
    </row>
    <row r="88" spans="2:10" x14ac:dyDescent="0.3">
      <c r="B88" s="82" t="s">
        <v>57</v>
      </c>
      <c r="C88" s="138">
        <v>0</v>
      </c>
      <c r="D88" s="139">
        <v>0</v>
      </c>
      <c r="E88" s="249">
        <v>17278.82</v>
      </c>
      <c r="F88" s="2">
        <v>52520</v>
      </c>
      <c r="G88" s="2">
        <v>53259.66</v>
      </c>
      <c r="H88" s="2">
        <v>54857.449799999995</v>
      </c>
      <c r="I88" s="2">
        <v>56503.173294000015</v>
      </c>
      <c r="J88" s="5">
        <v>58198.268492820018</v>
      </c>
    </row>
    <row r="89" spans="2:10" x14ac:dyDescent="0.3">
      <c r="B89" s="82" t="s">
        <v>58</v>
      </c>
      <c r="C89" s="138">
        <v>52750</v>
      </c>
      <c r="D89" s="139">
        <v>36000</v>
      </c>
      <c r="E89" s="249">
        <v>36000</v>
      </c>
      <c r="F89" s="2">
        <v>54000</v>
      </c>
      <c r="G89" s="2">
        <v>42000</v>
      </c>
      <c r="H89" s="2">
        <v>42000</v>
      </c>
      <c r="I89" s="2">
        <v>42000</v>
      </c>
      <c r="J89" s="5">
        <v>42000</v>
      </c>
    </row>
    <row r="90" spans="2:10" x14ac:dyDescent="0.3">
      <c r="B90" s="82" t="s">
        <v>59</v>
      </c>
      <c r="C90" s="138">
        <v>54710.62</v>
      </c>
      <c r="D90" s="139">
        <v>45795.61</v>
      </c>
      <c r="E90" s="249">
        <v>50535.01</v>
      </c>
      <c r="F90" s="2">
        <v>51637.181967951816</v>
      </c>
      <c r="G90" s="2">
        <v>51637.181967951816</v>
      </c>
      <c r="H90" s="2">
        <v>53186.297426990379</v>
      </c>
      <c r="I90" s="2">
        <v>54781.886349800086</v>
      </c>
      <c r="J90" s="5">
        <v>56425.342940294082</v>
      </c>
    </row>
    <row r="91" spans="2:10" x14ac:dyDescent="0.3">
      <c r="B91" s="82" t="s">
        <v>60</v>
      </c>
      <c r="C91" s="138">
        <v>246099.65</v>
      </c>
      <c r="D91" s="139">
        <v>214278.58</v>
      </c>
      <c r="E91" s="249">
        <v>654660.82000000007</v>
      </c>
      <c r="F91" s="2">
        <v>408913.18839999998</v>
      </c>
      <c r="G91" s="2">
        <v>70460.655705199984</v>
      </c>
      <c r="H91" s="2">
        <v>63757.135176356009</v>
      </c>
      <c r="I91" s="2">
        <v>64922.199031646691</v>
      </c>
      <c r="J91" s="5">
        <v>64114.214802596092</v>
      </c>
    </row>
    <row r="92" spans="2:10" ht="15" hidden="1" customHeight="1" outlineLevel="1" x14ac:dyDescent="0.3">
      <c r="B92" s="241" t="s">
        <v>61</v>
      </c>
      <c r="C92" s="138">
        <v>0</v>
      </c>
      <c r="D92" s="139">
        <v>0</v>
      </c>
      <c r="E92" s="249">
        <v>0</v>
      </c>
      <c r="F92" s="257">
        <v>0</v>
      </c>
      <c r="G92" s="257">
        <v>0</v>
      </c>
      <c r="H92" s="257">
        <v>0</v>
      </c>
      <c r="I92" s="257">
        <v>0</v>
      </c>
      <c r="J92" s="245">
        <v>0</v>
      </c>
    </row>
    <row r="93" spans="2:10" ht="15" hidden="1" customHeight="1" outlineLevel="1" x14ac:dyDescent="0.3">
      <c r="B93" s="241" t="s">
        <v>62</v>
      </c>
      <c r="C93" s="138">
        <v>0</v>
      </c>
      <c r="D93" s="139">
        <v>0</v>
      </c>
      <c r="E93" s="249">
        <v>0</v>
      </c>
      <c r="F93" s="257">
        <v>0</v>
      </c>
      <c r="G93" s="257">
        <v>0</v>
      </c>
      <c r="H93" s="257">
        <v>0</v>
      </c>
      <c r="I93" s="257">
        <v>0</v>
      </c>
      <c r="J93" s="245">
        <v>0</v>
      </c>
    </row>
    <row r="94" spans="2:10" collapsed="1" x14ac:dyDescent="0.3">
      <c r="B94" s="82" t="s">
        <v>63</v>
      </c>
      <c r="C94" s="138">
        <v>100942.47</v>
      </c>
      <c r="D94" s="139">
        <v>112348.53</v>
      </c>
      <c r="E94" s="249">
        <v>183365.36</v>
      </c>
      <c r="F94" s="2">
        <v>290923.78480000002</v>
      </c>
      <c r="G94" s="2">
        <v>73482.440044000003</v>
      </c>
      <c r="H94" s="2">
        <v>75686.91324532</v>
      </c>
      <c r="I94" s="2">
        <v>77957.520642679607</v>
      </c>
      <c r="J94" s="5">
        <v>80296.246261959997</v>
      </c>
    </row>
    <row r="95" spans="2:10" x14ac:dyDescent="0.3">
      <c r="B95" s="82" t="s">
        <v>64</v>
      </c>
      <c r="C95" s="138">
        <v>44829.53</v>
      </c>
      <c r="D95" s="139">
        <v>53778.66</v>
      </c>
      <c r="E95" s="249">
        <v>27360</v>
      </c>
      <c r="F95" s="2">
        <v>27360</v>
      </c>
      <c r="G95" s="2">
        <v>28071.360000000001</v>
      </c>
      <c r="H95" s="2">
        <v>28913.500800000002</v>
      </c>
      <c r="I95" s="2">
        <v>29780.905824000009</v>
      </c>
      <c r="J95" s="5">
        <v>30674.332998720005</v>
      </c>
    </row>
    <row r="96" spans="2:10" x14ac:dyDescent="0.3">
      <c r="B96" s="82" t="s">
        <v>65</v>
      </c>
      <c r="C96" s="138">
        <v>107631.54</v>
      </c>
      <c r="D96" s="139">
        <v>92422.81</v>
      </c>
      <c r="E96" s="249">
        <v>168629.42</v>
      </c>
      <c r="F96" s="2">
        <v>250225.35</v>
      </c>
      <c r="G96" s="2">
        <v>257732.11050000001</v>
      </c>
      <c r="H96" s="2">
        <v>291237.28486499999</v>
      </c>
      <c r="I96" s="2">
        <v>323273.38620015001</v>
      </c>
      <c r="J96" s="5">
        <v>355600.72482016502</v>
      </c>
    </row>
    <row r="97" spans="2:10" x14ac:dyDescent="0.3">
      <c r="B97" s="82" t="s">
        <v>3</v>
      </c>
      <c r="C97" s="246">
        <v>375.55999999982305</v>
      </c>
      <c r="D97" s="247">
        <v>0</v>
      </c>
      <c r="E97" s="253">
        <v>5493.0800000005402</v>
      </c>
      <c r="F97" s="242">
        <v>5300.9399999994785</v>
      </c>
      <c r="G97" s="242">
        <v>5438.7644399998244</v>
      </c>
      <c r="H97" s="242">
        <v>5601.9273731999565</v>
      </c>
      <c r="I97" s="242">
        <v>5769.9851943962276</v>
      </c>
      <c r="J97" s="244">
        <v>5943.0847502280958</v>
      </c>
    </row>
    <row r="98" spans="2:10" ht="15" thickBot="1" x14ac:dyDescent="0.35">
      <c r="B98" s="99" t="s">
        <v>66</v>
      </c>
      <c r="C98" s="254">
        <v>1879614.07</v>
      </c>
      <c r="D98" s="255">
        <v>1878147.2200000004</v>
      </c>
      <c r="E98" s="256">
        <v>2555577.87</v>
      </c>
      <c r="F98" s="30">
        <v>2659790.6841775095</v>
      </c>
      <c r="G98" s="30">
        <v>1848798.0098077825</v>
      </c>
      <c r="H98" s="30">
        <v>1938963.4654581835</v>
      </c>
      <c r="I98" s="30">
        <v>2084016.4653658464</v>
      </c>
      <c r="J98" s="31">
        <v>2189175.4877234516</v>
      </c>
    </row>
    <row r="99" spans="2:10" ht="9" customHeight="1" x14ac:dyDescent="0.3">
      <c r="B99" s="100"/>
      <c r="C99" s="150"/>
      <c r="D99" s="151"/>
      <c r="E99" s="152"/>
      <c r="F99" s="28"/>
      <c r="G99" s="28"/>
      <c r="H99" s="28"/>
      <c r="I99" s="28"/>
      <c r="J99" s="101"/>
    </row>
    <row r="100" spans="2:10" ht="12.75" customHeight="1" thickBot="1" x14ac:dyDescent="0.35">
      <c r="B100" s="84" t="s">
        <v>67</v>
      </c>
      <c r="C100" s="153"/>
      <c r="D100" s="151"/>
      <c r="E100" s="154"/>
      <c r="F100" s="28"/>
      <c r="G100" s="28"/>
      <c r="H100" s="28"/>
      <c r="I100" s="28"/>
      <c r="J100" s="78"/>
    </row>
    <row r="101" spans="2:10" x14ac:dyDescent="0.3">
      <c r="B101" s="82" t="s">
        <v>74</v>
      </c>
      <c r="C101" s="155">
        <v>14734</v>
      </c>
      <c r="D101" s="156">
        <v>0</v>
      </c>
      <c r="E101" s="157">
        <v>-2608</v>
      </c>
      <c r="F101" s="110">
        <v>0</v>
      </c>
      <c r="G101" s="110">
        <v>0</v>
      </c>
      <c r="H101" s="110">
        <v>0</v>
      </c>
      <c r="I101" s="110">
        <v>0</v>
      </c>
      <c r="J101" s="111">
        <v>0</v>
      </c>
    </row>
    <row r="102" spans="2:10" x14ac:dyDescent="0.3">
      <c r="B102" s="82" t="s">
        <v>68</v>
      </c>
      <c r="C102" s="158">
        <v>49.799580561965556</v>
      </c>
      <c r="D102" s="159">
        <v>0</v>
      </c>
      <c r="E102" s="160">
        <v>-240.35178680981639</v>
      </c>
      <c r="F102" s="112">
        <v>0</v>
      </c>
      <c r="G102" s="112">
        <v>0</v>
      </c>
      <c r="H102" s="112">
        <v>0</v>
      </c>
      <c r="I102" s="112">
        <v>0</v>
      </c>
      <c r="J102" s="113">
        <v>0</v>
      </c>
    </row>
    <row r="103" spans="2:10" x14ac:dyDescent="0.3">
      <c r="B103" s="82" t="s">
        <v>69</v>
      </c>
      <c r="C103" s="174">
        <v>0</v>
      </c>
      <c r="D103" s="161">
        <v>0.84070504410957769</v>
      </c>
      <c r="E103" s="162">
        <v>0.95219784732983193</v>
      </c>
      <c r="F103" s="39">
        <v>1.1866030983181322</v>
      </c>
      <c r="G103" s="39">
        <v>1</v>
      </c>
      <c r="H103" s="39">
        <v>1.103448275862069</v>
      </c>
      <c r="I103" s="39">
        <v>1.0781249999999998</v>
      </c>
      <c r="J103" s="40">
        <v>1.0724637681159421</v>
      </c>
    </row>
    <row r="104" spans="2:10" x14ac:dyDescent="0.3">
      <c r="B104" s="82" t="s">
        <v>70</v>
      </c>
      <c r="C104" s="174">
        <v>0</v>
      </c>
      <c r="D104" s="161">
        <v>1.3321581268742599</v>
      </c>
      <c r="E104" s="162">
        <v>1.4657663533590071</v>
      </c>
      <c r="F104" s="39">
        <v>0.33070142123088409</v>
      </c>
      <c r="G104" s="39">
        <v>0</v>
      </c>
      <c r="H104" s="39">
        <v>0</v>
      </c>
      <c r="I104" s="39">
        <v>0</v>
      </c>
      <c r="J104" s="40">
        <v>0</v>
      </c>
    </row>
    <row r="105" spans="2:10" x14ac:dyDescent="0.3">
      <c r="B105" s="82" t="s">
        <v>71</v>
      </c>
      <c r="C105" s="174">
        <v>0</v>
      </c>
      <c r="D105" s="161">
        <v>1.0216138515722681</v>
      </c>
      <c r="E105" s="162">
        <v>0.92276072088878536</v>
      </c>
      <c r="F105" s="39">
        <v>1.1430859892730749</v>
      </c>
      <c r="G105" s="39">
        <v>1.020046857337408</v>
      </c>
      <c r="H105" s="39">
        <v>1.075525716199591</v>
      </c>
      <c r="I105" s="39">
        <v>1.1366711780539416</v>
      </c>
      <c r="J105" s="40">
        <v>1.0707748599395204</v>
      </c>
    </row>
    <row r="106" spans="2:10" x14ac:dyDescent="0.3">
      <c r="B106" s="82" t="s">
        <v>72</v>
      </c>
      <c r="C106" s="174">
        <v>0</v>
      </c>
      <c r="D106" s="161">
        <v>2.7860637905051986</v>
      </c>
      <c r="E106" s="162">
        <v>1.3548628323553944</v>
      </c>
      <c r="F106" s="39">
        <v>0.94861780388880956</v>
      </c>
      <c r="G106" s="39">
        <v>0.38554319727986686</v>
      </c>
      <c r="H106" s="39">
        <v>1.0500635701651992</v>
      </c>
      <c r="I106" s="39">
        <v>1.0628900514861479</v>
      </c>
      <c r="J106" s="40">
        <v>1.0573154369420816</v>
      </c>
    </row>
    <row r="107" spans="2:10" x14ac:dyDescent="0.3">
      <c r="B107" s="82" t="s">
        <v>73</v>
      </c>
      <c r="C107" s="163">
        <v>8.2732266088211815E-7</v>
      </c>
      <c r="D107" s="164">
        <v>39.334885793712502</v>
      </c>
      <c r="E107" s="165">
        <v>113.82112204149701</v>
      </c>
      <c r="F107" s="112">
        <v>150.18376994464072</v>
      </c>
      <c r="G107" s="114">
        <v>219.84435440032311</v>
      </c>
      <c r="H107" s="114">
        <v>216.86290636053113</v>
      </c>
      <c r="I107" s="114">
        <v>213.42681598747353</v>
      </c>
      <c r="J107" s="115">
        <v>229.61651042788813</v>
      </c>
    </row>
    <row r="108" spans="2:10" ht="15" thickBot="1" x14ac:dyDescent="0.35">
      <c r="B108" s="35" t="s">
        <v>139</v>
      </c>
      <c r="C108" s="175">
        <v>10180.787472035796</v>
      </c>
      <c r="D108" s="176">
        <v>13657.75895008879</v>
      </c>
      <c r="E108" s="177">
        <v>16564.706118676058</v>
      </c>
      <c r="F108" s="178">
        <v>15426.121120716663</v>
      </c>
      <c r="G108" s="178">
        <v>13203.338869814117</v>
      </c>
      <c r="H108" s="178">
        <v>12765.519827678674</v>
      </c>
      <c r="I108" s="178">
        <v>12756.319764591473</v>
      </c>
      <c r="J108" s="179">
        <v>12591.201409735455</v>
      </c>
    </row>
    <row r="109" spans="2:10" ht="15.75" hidden="1" customHeight="1" outlineLevel="1" x14ac:dyDescent="0.3">
      <c r="C109" s="120"/>
      <c r="D109" s="120"/>
      <c r="E109" s="120"/>
      <c r="F109"/>
      <c r="G109"/>
      <c r="H109"/>
      <c r="I109"/>
      <c r="J109"/>
    </row>
    <row r="110" spans="2:10" ht="15" hidden="1" customHeight="1" outlineLevel="1" thickBot="1" x14ac:dyDescent="0.35">
      <c r="B110" s="79" t="s">
        <v>122</v>
      </c>
      <c r="C110" s="121"/>
      <c r="D110" s="121"/>
      <c r="E110" s="121"/>
      <c r="F110" s="80"/>
      <c r="G110" s="80"/>
      <c r="H110" s="80"/>
      <c r="I110" s="80"/>
      <c r="J110" s="80"/>
    </row>
    <row r="111" spans="2:10" ht="15" hidden="1" customHeight="1" outlineLevel="1" thickBot="1" x14ac:dyDescent="0.35">
      <c r="B111" s="82"/>
      <c r="C111" s="120"/>
      <c r="D111" s="120"/>
      <c r="E111" s="120"/>
      <c r="F111"/>
      <c r="G111"/>
      <c r="H111"/>
      <c r="I111"/>
      <c r="J111"/>
    </row>
    <row r="112" spans="2:10" ht="15" hidden="1" customHeight="1" outlineLevel="1" thickBot="1" x14ac:dyDescent="0.35">
      <c r="B112" s="84" t="s">
        <v>192</v>
      </c>
      <c r="C112" s="120"/>
      <c r="D112" s="120"/>
      <c r="E112" s="120"/>
      <c r="F112"/>
      <c r="G112"/>
      <c r="H112"/>
      <c r="I112"/>
      <c r="J112"/>
    </row>
    <row r="113" spans="2:10" ht="15" hidden="1" customHeight="1" outlineLevel="1" thickBot="1" x14ac:dyDescent="0.35">
      <c r="B113" s="82"/>
      <c r="C113" s="120"/>
      <c r="D113" s="120"/>
      <c r="E113" s="120"/>
      <c r="F113"/>
      <c r="G113"/>
      <c r="H113"/>
      <c r="I113"/>
      <c r="J113"/>
    </row>
    <row r="114" spans="2:10" ht="15" hidden="1" customHeight="1" outlineLevel="1" thickBot="1" x14ac:dyDescent="0.35">
      <c r="B114" s="82"/>
      <c r="C114" s="120"/>
      <c r="D114" s="120"/>
      <c r="E114" s="120"/>
      <c r="F114"/>
      <c r="G114"/>
      <c r="H114"/>
      <c r="I114"/>
      <c r="J114"/>
    </row>
    <row r="115" spans="2:10" ht="15" hidden="1" customHeight="1" outlineLevel="1" thickBot="1" x14ac:dyDescent="0.35">
      <c r="B115" s="84" t="s">
        <v>164</v>
      </c>
      <c r="C115" s="120"/>
      <c r="D115" s="120"/>
      <c r="E115" s="120"/>
      <c r="F115"/>
      <c r="G115"/>
      <c r="H115"/>
      <c r="I115"/>
      <c r="J115"/>
    </row>
    <row r="116" spans="2:10" ht="15" hidden="1" customHeight="1" outlineLevel="1" thickBot="1" x14ac:dyDescent="0.35">
      <c r="B116" s="84" t="s">
        <v>144</v>
      </c>
      <c r="C116" s="120"/>
      <c r="D116" s="120"/>
      <c r="E116" s="120"/>
      <c r="F116"/>
      <c r="G116"/>
      <c r="H116"/>
      <c r="I116"/>
      <c r="J116"/>
    </row>
    <row r="117" spans="2:10" ht="15" hidden="1" customHeight="1" outlineLevel="1" thickBot="1" x14ac:dyDescent="0.35">
      <c r="B117" s="85" t="s">
        <v>175</v>
      </c>
      <c r="C117" s="120"/>
      <c r="D117" s="120"/>
      <c r="E117" s="120"/>
      <c r="F117"/>
      <c r="G117"/>
      <c r="H117"/>
      <c r="I117"/>
      <c r="J117"/>
    </row>
    <row r="118" spans="2:10" ht="15" hidden="1" customHeight="1" outlineLevel="1" thickBot="1" x14ac:dyDescent="0.35">
      <c r="B118" s="84" t="s">
        <v>144</v>
      </c>
      <c r="C118" s="120"/>
      <c r="D118" s="120"/>
      <c r="E118" s="120"/>
      <c r="F118"/>
      <c r="G118"/>
      <c r="H118"/>
      <c r="I118"/>
      <c r="J118"/>
    </row>
    <row r="119" spans="2:10" ht="15" hidden="1" customHeight="1" outlineLevel="1" thickBot="1" x14ac:dyDescent="0.35">
      <c r="B119" s="84" t="s">
        <v>115</v>
      </c>
      <c r="C119" s="120"/>
      <c r="D119" s="120"/>
      <c r="E119" s="120"/>
      <c r="F119"/>
      <c r="G119"/>
      <c r="H119"/>
      <c r="I119"/>
      <c r="J119"/>
    </row>
    <row r="120" spans="2:10" ht="15" hidden="1" customHeight="1" outlineLevel="1" thickBot="1" x14ac:dyDescent="0.35">
      <c r="B120" s="82" t="s">
        <v>193</v>
      </c>
      <c r="C120" s="120"/>
      <c r="D120" s="120"/>
      <c r="E120" s="120"/>
      <c r="F120"/>
      <c r="G120"/>
      <c r="H120"/>
      <c r="I120"/>
      <c r="J120"/>
    </row>
    <row r="121" spans="2:10" ht="15" hidden="1" customHeight="1" outlineLevel="1" thickBot="1" x14ac:dyDescent="0.35">
      <c r="B121" s="82" t="s">
        <v>144</v>
      </c>
      <c r="C121" s="120"/>
      <c r="D121" s="120"/>
      <c r="E121" s="120"/>
      <c r="F121"/>
      <c r="G121"/>
      <c r="H121"/>
      <c r="I121"/>
      <c r="J121"/>
    </row>
    <row r="122" spans="2:10" ht="15" hidden="1" customHeight="1" outlineLevel="1" thickBot="1" x14ac:dyDescent="0.35">
      <c r="B122" s="82" t="s">
        <v>194</v>
      </c>
      <c r="C122" s="120"/>
      <c r="D122" s="120"/>
      <c r="E122" s="120"/>
      <c r="F122"/>
      <c r="G122"/>
      <c r="H122"/>
      <c r="I122"/>
      <c r="J122"/>
    </row>
    <row r="123" spans="2:10" ht="15" hidden="1" customHeight="1" outlineLevel="1" thickBot="1" x14ac:dyDescent="0.35">
      <c r="B123" s="82" t="s">
        <v>144</v>
      </c>
      <c r="C123" s="120"/>
      <c r="D123" s="120"/>
      <c r="E123" s="120"/>
      <c r="F123"/>
      <c r="G123"/>
      <c r="H123"/>
      <c r="I123"/>
      <c r="J123"/>
    </row>
    <row r="124" spans="2:10" ht="15" hidden="1" customHeight="1" outlineLevel="1" thickBot="1" x14ac:dyDescent="0.35">
      <c r="B124" s="82" t="s">
        <v>116</v>
      </c>
      <c r="C124" s="120"/>
      <c r="D124" s="120"/>
      <c r="E124" s="120"/>
      <c r="F124"/>
      <c r="G124"/>
      <c r="H124"/>
      <c r="I124"/>
      <c r="J124"/>
    </row>
    <row r="125" spans="2:10" ht="15" hidden="1" customHeight="1" outlineLevel="1" thickBot="1" x14ac:dyDescent="0.35">
      <c r="B125" s="82" t="s">
        <v>144</v>
      </c>
      <c r="C125" s="120"/>
      <c r="D125" s="120"/>
      <c r="E125" s="120"/>
      <c r="F125"/>
      <c r="G125"/>
      <c r="H125"/>
      <c r="I125"/>
      <c r="J125"/>
    </row>
    <row r="126" spans="2:10" s="3" customFormat="1" ht="15" hidden="1" customHeight="1" outlineLevel="1" thickBot="1" x14ac:dyDescent="0.35">
      <c r="B126" s="105" t="s">
        <v>142</v>
      </c>
      <c r="C126" s="122"/>
      <c r="D126" s="122"/>
      <c r="E126" s="122"/>
      <c r="F126" s="1"/>
      <c r="G126" s="1"/>
      <c r="H126" s="1"/>
      <c r="I126" s="1"/>
      <c r="J126" s="1"/>
    </row>
    <row r="127" spans="2:10" ht="15" hidden="1" customHeight="1" outlineLevel="1" thickBot="1" x14ac:dyDescent="0.35">
      <c r="B127" s="82"/>
      <c r="C127" s="119"/>
      <c r="D127" s="119"/>
      <c r="E127" s="119"/>
      <c r="F127" s="2"/>
      <c r="G127" s="2"/>
      <c r="H127" s="2"/>
      <c r="I127" s="2"/>
      <c r="J127" s="2"/>
    </row>
    <row r="128" spans="2:10" ht="15" hidden="1" customHeight="1" outlineLevel="1" thickBot="1" x14ac:dyDescent="0.35">
      <c r="B128" s="82" t="s">
        <v>144</v>
      </c>
      <c r="C128" s="120"/>
      <c r="D128" s="120"/>
      <c r="E128" s="120"/>
      <c r="F128"/>
      <c r="G128"/>
      <c r="H128"/>
      <c r="I128"/>
      <c r="J128"/>
    </row>
    <row r="129" spans="2:10" ht="15" hidden="1" customHeight="1" outlineLevel="1" thickBot="1" x14ac:dyDescent="0.35">
      <c r="B129" s="84" t="s">
        <v>118</v>
      </c>
      <c r="C129" s="120"/>
      <c r="D129" s="120"/>
      <c r="E129" s="120"/>
      <c r="F129"/>
      <c r="G129"/>
      <c r="H129"/>
      <c r="I129"/>
      <c r="J129"/>
    </row>
    <row r="130" spans="2:10" ht="15" hidden="1" customHeight="1" outlineLevel="1" thickBot="1" x14ac:dyDescent="0.35">
      <c r="B130" s="82" t="s">
        <v>150</v>
      </c>
      <c r="C130" s="120"/>
      <c r="D130" s="120"/>
      <c r="E130" s="120"/>
      <c r="F130"/>
      <c r="G130"/>
      <c r="H130"/>
      <c r="I130"/>
      <c r="J130"/>
    </row>
    <row r="131" spans="2:10" ht="15" hidden="1" customHeight="1" outlineLevel="1" thickBot="1" x14ac:dyDescent="0.35">
      <c r="B131" s="82" t="e">
        <v>#REF!</v>
      </c>
      <c r="C131" s="120"/>
      <c r="D131" s="120"/>
      <c r="E131" s="120"/>
      <c r="F131"/>
      <c r="G131"/>
      <c r="H131"/>
      <c r="I131"/>
      <c r="J131"/>
    </row>
    <row r="132" spans="2:10" ht="15" hidden="1" customHeight="1" outlineLevel="1" thickBot="1" x14ac:dyDescent="0.35">
      <c r="B132" s="82" t="e">
        <v>#REF!</v>
      </c>
      <c r="C132" s="120"/>
      <c r="D132" s="120"/>
      <c r="E132" s="120"/>
      <c r="F132"/>
      <c r="G132"/>
      <c r="H132"/>
      <c r="I132"/>
      <c r="J132"/>
    </row>
    <row r="133" spans="2:10" ht="15" hidden="1" customHeight="1" outlineLevel="1" thickBot="1" x14ac:dyDescent="0.35">
      <c r="B133" s="82" t="e">
        <v>#REF!</v>
      </c>
      <c r="C133" s="120"/>
      <c r="D133" s="120"/>
      <c r="E133" s="120"/>
      <c r="F133"/>
      <c r="G133"/>
      <c r="H133"/>
      <c r="I133"/>
      <c r="J133"/>
    </row>
    <row r="134" spans="2:10" ht="15" hidden="1" customHeight="1" outlineLevel="1" thickBot="1" x14ac:dyDescent="0.35">
      <c r="B134" s="82" t="s">
        <v>176</v>
      </c>
      <c r="C134" s="120"/>
      <c r="D134" s="120"/>
      <c r="E134" s="120"/>
      <c r="F134"/>
      <c r="G134"/>
      <c r="H134"/>
      <c r="I134"/>
      <c r="J134"/>
    </row>
    <row r="135" spans="2:10" ht="15" hidden="1" customHeight="1" outlineLevel="1" thickBot="1" x14ac:dyDescent="0.35">
      <c r="B135" s="82" t="s">
        <v>144</v>
      </c>
      <c r="C135" s="120"/>
      <c r="D135" s="120"/>
      <c r="E135" s="120"/>
      <c r="F135"/>
      <c r="G135"/>
      <c r="H135"/>
      <c r="I135"/>
      <c r="J135"/>
    </row>
    <row r="136" spans="2:10" ht="15" hidden="1" customHeight="1" outlineLevel="1" thickBot="1" x14ac:dyDescent="0.35">
      <c r="B136" s="82" t="s">
        <v>184</v>
      </c>
      <c r="C136" s="120"/>
      <c r="D136" s="120"/>
      <c r="E136" s="120"/>
      <c r="F136"/>
      <c r="G136"/>
      <c r="H136"/>
      <c r="I136"/>
      <c r="J136"/>
    </row>
    <row r="137" spans="2:10" ht="15" hidden="1" customHeight="1" outlineLevel="1" thickBot="1" x14ac:dyDescent="0.35">
      <c r="B137" s="82" t="s">
        <v>144</v>
      </c>
      <c r="C137" s="120"/>
      <c r="D137" s="120"/>
      <c r="E137" s="120"/>
      <c r="F137"/>
      <c r="G137"/>
      <c r="H137"/>
      <c r="I137"/>
      <c r="J137"/>
    </row>
    <row r="138" spans="2:10" ht="15" hidden="1" customHeight="1" outlineLevel="1" thickBot="1" x14ac:dyDescent="0.35">
      <c r="B138" s="82" t="s">
        <v>185</v>
      </c>
      <c r="C138" s="120"/>
      <c r="D138" s="120"/>
      <c r="E138" s="120"/>
      <c r="F138"/>
      <c r="G138"/>
      <c r="H138"/>
      <c r="I138"/>
      <c r="J138"/>
    </row>
    <row r="139" spans="2:10" ht="15" hidden="1" customHeight="1" outlineLevel="1" thickBot="1" x14ac:dyDescent="0.35">
      <c r="B139" s="82" t="s">
        <v>144</v>
      </c>
      <c r="C139" s="120"/>
      <c r="D139" s="120"/>
      <c r="E139" s="120"/>
      <c r="F139"/>
      <c r="G139"/>
      <c r="H139"/>
      <c r="I139"/>
      <c r="J139"/>
    </row>
    <row r="140" spans="2:10" ht="15" hidden="1" customHeight="1" outlineLevel="1" thickBot="1" x14ac:dyDescent="0.35">
      <c r="B140" s="82" t="s">
        <v>144</v>
      </c>
      <c r="C140" s="120"/>
      <c r="D140" s="120"/>
      <c r="E140" s="120"/>
      <c r="F140"/>
      <c r="G140"/>
      <c r="H140"/>
      <c r="I140"/>
      <c r="J140"/>
    </row>
    <row r="141" spans="2:10" ht="15" hidden="1" customHeight="1" outlineLevel="1" thickBot="1" x14ac:dyDescent="0.35">
      <c r="B141" s="84" t="s">
        <v>119</v>
      </c>
      <c r="C141" s="120"/>
      <c r="D141" s="120"/>
      <c r="E141" s="120"/>
      <c r="F141"/>
      <c r="G141"/>
      <c r="H141"/>
      <c r="I141"/>
      <c r="J141"/>
    </row>
    <row r="142" spans="2:10" ht="15" hidden="1" customHeight="1" outlineLevel="1" thickBot="1" x14ac:dyDescent="0.35">
      <c r="B142" s="82" t="s">
        <v>183</v>
      </c>
      <c r="C142" s="120"/>
      <c r="D142" s="120"/>
      <c r="E142" s="120"/>
      <c r="F142"/>
      <c r="G142"/>
      <c r="H142"/>
      <c r="I142"/>
      <c r="J142"/>
    </row>
    <row r="143" spans="2:10" ht="15" hidden="1" customHeight="1" outlineLevel="1" thickBot="1" x14ac:dyDescent="0.35">
      <c r="B143" s="82" t="s">
        <v>144</v>
      </c>
      <c r="C143" s="120"/>
      <c r="D143" s="120"/>
      <c r="E143" s="120"/>
      <c r="F143"/>
      <c r="G143"/>
      <c r="H143"/>
      <c r="I143"/>
      <c r="J143"/>
    </row>
    <row r="144" spans="2:10" ht="15" hidden="1" customHeight="1" outlineLevel="1" thickBot="1" x14ac:dyDescent="0.35">
      <c r="B144" s="82" t="s">
        <v>177</v>
      </c>
      <c r="C144" s="120"/>
      <c r="D144" s="120"/>
      <c r="E144" s="120"/>
      <c r="F144"/>
      <c r="G144"/>
      <c r="H144"/>
      <c r="I144"/>
      <c r="J144"/>
    </row>
    <row r="145" spans="2:10" ht="15" hidden="1" customHeight="1" outlineLevel="1" thickBot="1" x14ac:dyDescent="0.35">
      <c r="B145" s="82" t="s">
        <v>144</v>
      </c>
      <c r="C145" s="120"/>
      <c r="D145" s="120"/>
      <c r="E145" s="120"/>
      <c r="F145"/>
      <c r="G145"/>
      <c r="H145"/>
      <c r="I145"/>
      <c r="J145"/>
    </row>
    <row r="146" spans="2:10" ht="15" hidden="1" customHeight="1" outlineLevel="1" thickBot="1" x14ac:dyDescent="0.35">
      <c r="B146" s="82" t="s">
        <v>182</v>
      </c>
      <c r="C146" s="120"/>
      <c r="D146" s="120"/>
      <c r="E146" s="120"/>
      <c r="F146"/>
      <c r="G146"/>
      <c r="H146"/>
      <c r="I146"/>
      <c r="J146"/>
    </row>
    <row r="147" spans="2:10" ht="15" hidden="1" customHeight="1" outlineLevel="1" thickBot="1" x14ac:dyDescent="0.35">
      <c r="B147" s="82" t="s">
        <v>144</v>
      </c>
      <c r="C147" s="120"/>
      <c r="D147" s="120"/>
      <c r="E147" s="120"/>
      <c r="F147"/>
      <c r="G147"/>
      <c r="H147"/>
      <c r="I147"/>
      <c r="J147"/>
    </row>
    <row r="148" spans="2:10" ht="15" hidden="1" customHeight="1" outlineLevel="1" thickBot="1" x14ac:dyDescent="0.35">
      <c r="B148" s="82" t="s">
        <v>178</v>
      </c>
      <c r="C148" s="120"/>
      <c r="D148" s="120"/>
      <c r="E148" s="120"/>
      <c r="F148"/>
      <c r="G148"/>
      <c r="H148"/>
      <c r="I148"/>
      <c r="J148"/>
    </row>
    <row r="149" spans="2:10" ht="15" hidden="1" customHeight="1" outlineLevel="1" thickBot="1" x14ac:dyDescent="0.35">
      <c r="B149" s="82" t="s">
        <v>144</v>
      </c>
      <c r="C149" s="120"/>
      <c r="D149" s="120"/>
      <c r="E149" s="120"/>
      <c r="F149"/>
      <c r="G149"/>
      <c r="H149"/>
      <c r="I149"/>
      <c r="J149"/>
    </row>
    <row r="150" spans="2:10" ht="15" hidden="1" customHeight="1" outlineLevel="1" thickBot="1" x14ac:dyDescent="0.35">
      <c r="B150" s="84" t="s">
        <v>120</v>
      </c>
      <c r="C150" s="120"/>
      <c r="D150" s="120"/>
      <c r="E150" s="120"/>
      <c r="F150"/>
      <c r="G150"/>
      <c r="H150"/>
      <c r="I150"/>
      <c r="J150"/>
    </row>
    <row r="151" spans="2:10" ht="15" hidden="1" customHeight="1" outlineLevel="1" thickBot="1" x14ac:dyDescent="0.35">
      <c r="B151" s="82" t="s">
        <v>195</v>
      </c>
      <c r="C151" s="120"/>
      <c r="D151" s="120"/>
      <c r="E151" s="120"/>
      <c r="F151"/>
      <c r="G151"/>
      <c r="H151"/>
      <c r="I151"/>
      <c r="J151"/>
    </row>
    <row r="152" spans="2:10" ht="15" hidden="1" customHeight="1" outlineLevel="1" thickBot="1" x14ac:dyDescent="0.35">
      <c r="B152" s="82" t="s">
        <v>144</v>
      </c>
      <c r="C152" s="120"/>
      <c r="D152" s="120"/>
      <c r="E152" s="120"/>
      <c r="F152"/>
      <c r="G152"/>
      <c r="H152"/>
      <c r="I152"/>
      <c r="J152"/>
    </row>
    <row r="153" spans="2:10" ht="15" hidden="1" customHeight="1" outlineLevel="1" thickBot="1" x14ac:dyDescent="0.35">
      <c r="B153" s="82" t="s">
        <v>196</v>
      </c>
      <c r="C153" s="120"/>
      <c r="D153" s="120"/>
      <c r="E153" s="120"/>
      <c r="F153"/>
      <c r="G153"/>
      <c r="H153"/>
      <c r="I153"/>
      <c r="J153"/>
    </row>
    <row r="154" spans="2:10" ht="15" hidden="1" customHeight="1" outlineLevel="1" thickBot="1" x14ac:dyDescent="0.35">
      <c r="B154" s="82" t="s">
        <v>144</v>
      </c>
      <c r="C154" s="120"/>
      <c r="D154" s="120"/>
      <c r="E154" s="120"/>
      <c r="F154"/>
      <c r="G154"/>
      <c r="H154"/>
      <c r="I154"/>
      <c r="J154"/>
    </row>
    <row r="155" spans="2:10" ht="15" hidden="1" customHeight="1" outlineLevel="1" thickBot="1" x14ac:dyDescent="0.35">
      <c r="B155" s="82" t="s">
        <v>197</v>
      </c>
      <c r="C155" s="120"/>
      <c r="D155" s="120"/>
      <c r="E155" s="120"/>
      <c r="F155"/>
      <c r="G155"/>
      <c r="H155"/>
      <c r="I155"/>
      <c r="J155"/>
    </row>
    <row r="156" spans="2:10" ht="15" hidden="1" customHeight="1" outlineLevel="1" thickBot="1" x14ac:dyDescent="0.35">
      <c r="B156" s="82" t="s">
        <v>144</v>
      </c>
      <c r="C156" s="120"/>
      <c r="D156" s="120"/>
      <c r="E156" s="120"/>
      <c r="F156"/>
      <c r="G156"/>
      <c r="H156"/>
      <c r="I156"/>
      <c r="J156"/>
    </row>
    <row r="157" spans="2:10" ht="15" hidden="1" customHeight="1" outlineLevel="1" thickBot="1" x14ac:dyDescent="0.35">
      <c r="B157" s="82" t="e">
        <v>#REF!</v>
      </c>
      <c r="C157" s="120"/>
      <c r="D157" s="120"/>
      <c r="E157" s="120"/>
      <c r="F157"/>
      <c r="G157"/>
      <c r="H157"/>
      <c r="I157"/>
      <c r="J157"/>
    </row>
    <row r="158" spans="2:10" ht="15" hidden="1" customHeight="1" outlineLevel="1" thickBot="1" x14ac:dyDescent="0.35">
      <c r="B158" s="82" t="s">
        <v>144</v>
      </c>
      <c r="C158" s="120"/>
      <c r="D158" s="120"/>
      <c r="E158" s="120"/>
      <c r="F158"/>
      <c r="G158"/>
      <c r="H158"/>
      <c r="I158"/>
      <c r="J158"/>
    </row>
    <row r="159" spans="2:10" ht="15" hidden="1" customHeight="1" outlineLevel="1" thickBot="1" x14ac:dyDescent="0.35">
      <c r="B159" s="82" t="e">
        <v>#REF!</v>
      </c>
      <c r="C159" s="120"/>
      <c r="D159" s="120"/>
      <c r="E159" s="120"/>
      <c r="F159"/>
      <c r="G159"/>
      <c r="H159"/>
      <c r="I159"/>
      <c r="J159"/>
    </row>
    <row r="160" spans="2:10" ht="15" hidden="1" customHeight="1" outlineLevel="1" thickBot="1" x14ac:dyDescent="0.35">
      <c r="B160" s="82" t="e">
        <v>#REF!</v>
      </c>
      <c r="C160" s="120"/>
      <c r="D160" s="120"/>
      <c r="E160" s="120"/>
      <c r="F160"/>
      <c r="G160"/>
      <c r="H160"/>
      <c r="I160"/>
      <c r="J160"/>
    </row>
    <row r="161" spans="2:10" ht="15" hidden="1" customHeight="1" outlineLevel="1" thickBot="1" x14ac:dyDescent="0.35">
      <c r="B161" s="82" t="e">
        <v>#REF!</v>
      </c>
      <c r="C161" s="120"/>
      <c r="D161" s="120"/>
      <c r="E161" s="120"/>
      <c r="F161"/>
      <c r="G161"/>
      <c r="H161"/>
      <c r="I161"/>
      <c r="J161"/>
    </row>
    <row r="162" spans="2:10" ht="15" hidden="1" customHeight="1" outlineLevel="1" thickBot="1" x14ac:dyDescent="0.35">
      <c r="B162" s="82" t="e">
        <v>#REF!</v>
      </c>
      <c r="C162" s="120"/>
      <c r="D162" s="120"/>
      <c r="E162" s="120"/>
      <c r="F162"/>
      <c r="G162"/>
      <c r="H162"/>
      <c r="I162"/>
      <c r="J162"/>
    </row>
    <row r="163" spans="2:10" ht="15" hidden="1" customHeight="1" outlineLevel="1" thickBot="1" x14ac:dyDescent="0.35">
      <c r="B163" s="82" t="s">
        <v>179</v>
      </c>
      <c r="C163" s="120"/>
      <c r="D163" s="120"/>
      <c r="E163" s="120"/>
      <c r="F163"/>
      <c r="G163"/>
      <c r="H163"/>
      <c r="I163"/>
      <c r="J163"/>
    </row>
    <row r="164" spans="2:10" ht="15" hidden="1" customHeight="1" outlineLevel="1" thickBot="1" x14ac:dyDescent="0.35">
      <c r="B164" s="82" t="s">
        <v>144</v>
      </c>
      <c r="C164" s="120"/>
      <c r="D164" s="120"/>
      <c r="E164" s="120"/>
      <c r="F164"/>
      <c r="G164"/>
      <c r="H164"/>
      <c r="I164"/>
      <c r="J164"/>
    </row>
    <row r="165" spans="2:10" ht="15" hidden="1" customHeight="1" outlineLevel="1" thickBot="1" x14ac:dyDescent="0.35">
      <c r="B165" s="82"/>
      <c r="C165" s="120"/>
      <c r="D165" s="120"/>
      <c r="E165" s="120"/>
      <c r="F165"/>
      <c r="G165"/>
      <c r="H165"/>
      <c r="I165"/>
      <c r="J165"/>
    </row>
    <row r="166" spans="2:10" ht="15.75" hidden="1" customHeight="1" outlineLevel="1" thickBot="1" x14ac:dyDescent="0.35">
      <c r="B166" s="35"/>
      <c r="C166" s="123"/>
      <c r="D166" s="123"/>
      <c r="E166" s="123"/>
      <c r="F166" s="90"/>
      <c r="G166" s="90"/>
      <c r="H166" s="90"/>
      <c r="I166" s="90"/>
      <c r="J166" s="90"/>
    </row>
    <row r="167" spans="2:10" ht="11.25" customHeight="1" collapsed="1" thickBot="1" x14ac:dyDescent="0.35">
      <c r="B167" s="166"/>
      <c r="C167" s="167"/>
      <c r="D167" s="167"/>
      <c r="E167" s="167"/>
      <c r="F167" s="167"/>
      <c r="G167" s="167"/>
      <c r="H167" s="167"/>
      <c r="I167" s="167"/>
      <c r="J167" s="167"/>
    </row>
    <row r="168" spans="2:10" x14ac:dyDescent="0.3">
      <c r="B168" s="168" t="s">
        <v>198</v>
      </c>
      <c r="C168" s="169"/>
      <c r="D168" s="169"/>
      <c r="E168" s="169"/>
      <c r="F168" s="169"/>
      <c r="G168" s="169"/>
      <c r="H168" s="169"/>
      <c r="I168" s="169"/>
      <c r="J168" s="170"/>
    </row>
    <row r="169" spans="2:10" ht="138.75" customHeight="1" thickBot="1" x14ac:dyDescent="0.35">
      <c r="B169" s="265" t="s">
        <v>199</v>
      </c>
      <c r="C169" s="266"/>
      <c r="D169" s="266"/>
      <c r="E169" s="266"/>
      <c r="F169" s="266"/>
      <c r="G169" s="266"/>
      <c r="H169" s="266"/>
      <c r="I169" s="266"/>
      <c r="J169" s="267"/>
    </row>
    <row r="170" spans="2:10" x14ac:dyDescent="0.3">
      <c r="B170" s="82"/>
      <c r="C170" s="259" t="s">
        <v>200</v>
      </c>
      <c r="D170" s="260"/>
      <c r="E170" s="260"/>
      <c r="F170" s="260"/>
      <c r="G170" s="260"/>
      <c r="H170" s="261"/>
      <c r="J170" s="4"/>
    </row>
    <row r="171" spans="2:10" ht="15" thickBot="1" x14ac:dyDescent="0.35">
      <c r="B171" s="82"/>
      <c r="C171" s="262"/>
      <c r="D171" s="263"/>
      <c r="E171" s="263"/>
      <c r="F171" s="263"/>
      <c r="G171" s="263"/>
      <c r="H171" s="264"/>
      <c r="J171" s="4"/>
    </row>
    <row r="172" spans="2:10" ht="28.8" x14ac:dyDescent="0.3">
      <c r="B172" s="82"/>
      <c r="C172" s="207" t="s">
        <v>106</v>
      </c>
      <c r="D172" s="208" t="s">
        <v>107</v>
      </c>
      <c r="E172" s="208" t="s">
        <v>108</v>
      </c>
      <c r="F172" s="208" t="s">
        <v>109</v>
      </c>
      <c r="G172" s="209" t="s">
        <v>110</v>
      </c>
      <c r="H172" s="210" t="s">
        <v>149</v>
      </c>
      <c r="J172" s="4"/>
    </row>
    <row r="173" spans="2:10" x14ac:dyDescent="0.3">
      <c r="B173" s="82"/>
      <c r="C173" s="235" t="s">
        <v>111</v>
      </c>
      <c r="D173" s="204">
        <v>0</v>
      </c>
      <c r="E173" s="204">
        <v>0</v>
      </c>
      <c r="F173" s="204">
        <v>0</v>
      </c>
      <c r="G173" s="204">
        <v>0</v>
      </c>
      <c r="H173" s="258" t="s">
        <v>144</v>
      </c>
      <c r="J173" s="4"/>
    </row>
    <row r="174" spans="2:10" x14ac:dyDescent="0.3">
      <c r="B174" s="82"/>
      <c r="C174" s="235" t="s">
        <v>112</v>
      </c>
      <c r="D174" s="204">
        <v>0</v>
      </c>
      <c r="E174" s="204">
        <v>0</v>
      </c>
      <c r="F174" s="204">
        <v>0</v>
      </c>
      <c r="G174" s="204">
        <v>0</v>
      </c>
      <c r="H174" s="258" t="s">
        <v>144</v>
      </c>
      <c r="J174" s="4"/>
    </row>
    <row r="175" spans="2:10" x14ac:dyDescent="0.3">
      <c r="B175" s="82"/>
      <c r="C175" s="235" t="s">
        <v>113</v>
      </c>
      <c r="D175" s="204">
        <v>0</v>
      </c>
      <c r="E175" s="204">
        <v>0</v>
      </c>
      <c r="F175" s="204">
        <v>0</v>
      </c>
      <c r="G175" s="204">
        <v>0</v>
      </c>
      <c r="H175" s="211" t="s">
        <v>144</v>
      </c>
      <c r="J175" s="4"/>
    </row>
    <row r="176" spans="2:10" ht="29.4" thickBot="1" x14ac:dyDescent="0.35">
      <c r="B176" s="82"/>
      <c r="C176" s="212" t="s">
        <v>114</v>
      </c>
      <c r="D176" s="213"/>
      <c r="E176" s="213"/>
      <c r="F176" s="213"/>
      <c r="G176" s="204"/>
      <c r="H176" s="211"/>
      <c r="J176" s="4"/>
    </row>
    <row r="177" spans="2:10" ht="9" customHeight="1" thickBot="1" x14ac:dyDescent="0.35">
      <c r="B177" s="82"/>
      <c r="C177" s="214"/>
      <c r="D177" s="215"/>
      <c r="E177" s="215"/>
      <c r="F177" s="215"/>
      <c r="G177" s="215"/>
      <c r="H177" s="216"/>
      <c r="J177" s="4"/>
    </row>
    <row r="178" spans="2:10" ht="15" thickBot="1" x14ac:dyDescent="0.35">
      <c r="B178" s="82"/>
      <c r="C178" s="217" t="s">
        <v>66</v>
      </c>
      <c r="D178" s="218">
        <v>0</v>
      </c>
      <c r="E178" s="218">
        <v>0</v>
      </c>
      <c r="F178" s="218">
        <v>0</v>
      </c>
      <c r="G178" s="218">
        <v>0</v>
      </c>
      <c r="H178" s="216"/>
      <c r="J178" s="4"/>
    </row>
    <row r="179" spans="2:10" ht="15" thickBot="1" x14ac:dyDescent="0.35">
      <c r="B179" s="35"/>
      <c r="C179" s="219"/>
      <c r="D179" s="219"/>
      <c r="E179" s="219"/>
      <c r="F179" s="219"/>
      <c r="G179" s="219"/>
      <c r="H179" s="219"/>
      <c r="I179" s="219"/>
      <c r="J179" s="78"/>
    </row>
  </sheetData>
  <mergeCells count="2">
    <mergeCell ref="C170:H171"/>
    <mergeCell ref="B169:J169"/>
  </mergeCells>
  <phoneticPr fontId="4" type="noConversion"/>
  <printOptions horizontalCentered="1" verticalCentered="1"/>
  <pageMargins left="0.5" right="0.5" top="0.25" bottom="0.25" header="0.3" footer="0.3"/>
  <pageSetup scale="59" fitToHeight="3" orientation="landscape" r:id="rId1"/>
  <rowBreaks count="1" manualBreakCount="1">
    <brk id="59" max="9" man="1"/>
  </rowBreaks>
  <customProperties>
    <customPr name="AdaptiveCustomXmlPartId" r:id="rId2"/>
    <customPr name="AdaptiveReportingSheetKey" r:id="rId3"/>
    <customPr name="CurrentId" r:id="rId4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8">
    <pageSetUpPr fitToPage="1"/>
  </sheetPr>
  <dimension ref="A1:Q63"/>
  <sheetViews>
    <sheetView showGridLines="0" zoomScale="70" zoomScaleNormal="70" workbookViewId="0">
      <selection activeCell="A4" sqref="A4:M4"/>
    </sheetView>
  </sheetViews>
  <sheetFormatPr defaultColWidth="9.44140625" defaultRowHeight="15.6" outlineLevelCol="1" x14ac:dyDescent="0.3"/>
  <cols>
    <col min="1" max="1" width="13.44140625" style="6" customWidth="1"/>
    <col min="2" max="12" width="20" style="8" customWidth="1"/>
    <col min="13" max="13" width="19.5546875" style="6" customWidth="1"/>
    <col min="14" max="14" width="8.33203125" customWidth="1"/>
    <col min="15" max="15" width="17.5546875" style="6" customWidth="1" outlineLevel="1"/>
    <col min="16" max="16" width="4.6640625" style="6" customWidth="1"/>
    <col min="17" max="17" width="27.44140625" style="6" hidden="1" customWidth="1"/>
    <col min="18" max="18" width="33.5546875" style="6" bestFit="1" customWidth="1"/>
    <col min="19" max="19" width="22" style="6" bestFit="1" customWidth="1"/>
    <col min="20" max="16384" width="9.44140625" style="6"/>
  </cols>
  <sheetData>
    <row r="1" spans="1:17" ht="17.399999999999999" x14ac:dyDescent="0.3">
      <c r="A1" s="201" t="s">
        <v>126</v>
      </c>
      <c r="B1" s="201"/>
      <c r="C1" s="26"/>
      <c r="D1" s="201"/>
      <c r="E1" s="201"/>
      <c r="F1" s="201"/>
      <c r="G1" s="201"/>
      <c r="H1" s="201"/>
      <c r="I1" s="201"/>
      <c r="J1" s="201"/>
      <c r="K1" s="201"/>
      <c r="L1" s="201"/>
      <c r="M1" s="201"/>
    </row>
    <row r="2" spans="1:17" ht="17.399999999999999" x14ac:dyDescent="0.3">
      <c r="A2" s="190" t="s">
        <v>141</v>
      </c>
      <c r="B2" s="191" t="e">
        <f>VLOOKUP('NPA 5YR'!$D$5,#REF!, 5, FALSE)</f>
        <v>#REF!</v>
      </c>
      <c r="C2" s="26"/>
      <c r="D2" s="191"/>
      <c r="E2" s="191"/>
      <c r="F2" s="191"/>
      <c r="G2" s="191"/>
      <c r="H2" s="191"/>
      <c r="I2" s="191"/>
      <c r="J2" s="191"/>
      <c r="K2" s="191"/>
      <c r="L2" s="192" t="s">
        <v>123</v>
      </c>
      <c r="M2" s="190" t="str">
        <f>'NPA 5YR'!J3</f>
        <v>Hamilton</v>
      </c>
      <c r="O2" s="6" t="s">
        <v>170</v>
      </c>
    </row>
    <row r="3" spans="1:17" ht="17.399999999999999" x14ac:dyDescent="0.3">
      <c r="A3" s="268" t="s">
        <v>164</v>
      </c>
      <c r="B3" s="268"/>
      <c r="C3" s="268"/>
      <c r="D3" s="268"/>
      <c r="E3" s="268"/>
      <c r="F3" s="268"/>
      <c r="G3" s="268"/>
      <c r="H3" s="268"/>
      <c r="I3" s="268"/>
      <c r="J3" s="268"/>
      <c r="K3" s="268"/>
      <c r="L3" s="268"/>
      <c r="M3" s="268"/>
    </row>
    <row r="4" spans="1:17" ht="18" x14ac:dyDescent="0.35">
      <c r="A4" s="269" t="str">
        <f>"Budget for Fiscal Year "&amp;RIGHT('NPA 5YR'!F12, 4)</f>
        <v>Budget for Fiscal Year 2024</v>
      </c>
      <c r="B4" s="269"/>
      <c r="C4" s="269"/>
      <c r="D4" s="269"/>
      <c r="E4" s="269"/>
      <c r="F4" s="269"/>
      <c r="G4" s="269"/>
      <c r="H4" s="269"/>
      <c r="I4" s="269"/>
      <c r="J4" s="269"/>
      <c r="K4" s="269"/>
      <c r="L4" s="269"/>
      <c r="M4" s="269"/>
    </row>
    <row r="5" spans="1:17" ht="16.2" thickBot="1" x14ac:dyDescent="0.35"/>
    <row r="6" spans="1:17" ht="60" x14ac:dyDescent="0.3">
      <c r="B6" s="9" t="s">
        <v>83</v>
      </c>
      <c r="C6" s="10" t="s">
        <v>84</v>
      </c>
      <c r="D6" s="10" t="s">
        <v>85</v>
      </c>
      <c r="E6" s="10" t="s">
        <v>86</v>
      </c>
      <c r="F6" s="10" t="s">
        <v>87</v>
      </c>
      <c r="G6" s="10" t="s">
        <v>88</v>
      </c>
      <c r="H6" s="10" t="s">
        <v>89</v>
      </c>
      <c r="I6" s="10" t="s">
        <v>90</v>
      </c>
      <c r="J6" s="10" t="s">
        <v>91</v>
      </c>
      <c r="K6" s="10" t="s">
        <v>92</v>
      </c>
      <c r="L6" s="10" t="s">
        <v>93</v>
      </c>
      <c r="M6" s="11" t="s">
        <v>66</v>
      </c>
    </row>
    <row r="7" spans="1:17" ht="39" customHeight="1" x14ac:dyDescent="0.3">
      <c r="B7" s="188" t="s">
        <v>75</v>
      </c>
      <c r="C7" s="12"/>
      <c r="D7" s="12"/>
      <c r="E7" s="12"/>
      <c r="F7" s="12"/>
      <c r="G7" s="12"/>
      <c r="H7" s="12"/>
      <c r="I7" s="12"/>
      <c r="J7" s="12"/>
      <c r="K7" s="12"/>
      <c r="L7" s="12"/>
      <c r="M7" s="13"/>
    </row>
    <row r="8" spans="1:17" ht="52.5" customHeight="1" x14ac:dyDescent="0.3">
      <c r="B8" s="19" t="s">
        <v>76</v>
      </c>
      <c r="C8" s="186">
        <v>1319470.3999999999</v>
      </c>
      <c r="D8" s="186">
        <v>0</v>
      </c>
      <c r="E8" s="186">
        <v>178725.59999999998</v>
      </c>
      <c r="F8" s="186">
        <v>0</v>
      </c>
      <c r="G8" s="186">
        <v>0</v>
      </c>
      <c r="H8" s="186">
        <v>0</v>
      </c>
      <c r="I8" s="186">
        <v>0</v>
      </c>
      <c r="J8" s="186">
        <v>0</v>
      </c>
      <c r="K8" s="186">
        <v>0</v>
      </c>
      <c r="L8" s="186">
        <f t="shared" ref="L8:L13" si="0">M8-SUM(C8:K8)</f>
        <v>0</v>
      </c>
      <c r="M8" s="180">
        <f>O8</f>
        <v>1498196</v>
      </c>
      <c r="O8" s="29">
        <v>1498196</v>
      </c>
      <c r="P8" s="29"/>
    </row>
    <row r="9" spans="1:17" ht="52.5" customHeight="1" x14ac:dyDescent="0.3">
      <c r="B9" s="19" t="s">
        <v>77</v>
      </c>
      <c r="C9" s="186">
        <v>467599.25680000009</v>
      </c>
      <c r="D9" s="186">
        <v>0</v>
      </c>
      <c r="E9" s="186">
        <v>63358.22520000003</v>
      </c>
      <c r="F9" s="186">
        <v>0</v>
      </c>
      <c r="G9" s="186">
        <v>0</v>
      </c>
      <c r="H9" s="186">
        <v>0</v>
      </c>
      <c r="I9" s="186">
        <v>0</v>
      </c>
      <c r="J9" s="186">
        <v>0</v>
      </c>
      <c r="K9" s="186">
        <v>0</v>
      </c>
      <c r="L9" s="186">
        <f t="shared" si="0"/>
        <v>0</v>
      </c>
      <c r="M9" s="180">
        <f>O9</f>
        <v>530957.48200000008</v>
      </c>
      <c r="O9" s="29">
        <v>530957.48200000008</v>
      </c>
      <c r="P9" s="29"/>
    </row>
    <row r="10" spans="1:17" ht="52.5" customHeight="1" x14ac:dyDescent="0.3">
      <c r="B10" s="19" t="s">
        <v>78</v>
      </c>
      <c r="C10" s="186">
        <v>15374.731098</v>
      </c>
      <c r="D10" s="186">
        <v>145722.38532</v>
      </c>
      <c r="E10" s="186">
        <v>857652.97635816655</v>
      </c>
      <c r="F10" s="186">
        <v>51867.732968999997</v>
      </c>
      <c r="G10" s="186">
        <v>572784.97997599992</v>
      </c>
      <c r="H10" s="186">
        <v>18331</v>
      </c>
      <c r="I10" s="186">
        <v>225387.5</v>
      </c>
      <c r="J10" s="186">
        <v>0</v>
      </c>
      <c r="K10" s="186">
        <v>0</v>
      </c>
      <c r="L10" s="186">
        <f t="shared" si="0"/>
        <v>0</v>
      </c>
      <c r="M10" s="180">
        <f>O10</f>
        <v>1887121.3057211663</v>
      </c>
      <c r="O10" s="29">
        <v>1887121.3057211663</v>
      </c>
      <c r="P10" s="29"/>
    </row>
    <row r="11" spans="1:17" ht="52.5" customHeight="1" x14ac:dyDescent="0.3">
      <c r="B11" s="19" t="s">
        <v>79</v>
      </c>
      <c r="C11" s="186">
        <v>103885.38164000001</v>
      </c>
      <c r="D11" s="186">
        <v>17222.000000000004</v>
      </c>
      <c r="E11" s="186">
        <v>34978.155013999996</v>
      </c>
      <c r="F11" s="186">
        <v>0</v>
      </c>
      <c r="G11" s="186">
        <v>7806.8411219999998</v>
      </c>
      <c r="H11" s="186">
        <v>0</v>
      </c>
      <c r="I11" s="186">
        <v>0</v>
      </c>
      <c r="J11" s="186">
        <v>0</v>
      </c>
      <c r="K11" s="186">
        <v>0</v>
      </c>
      <c r="L11" s="186">
        <f t="shared" si="0"/>
        <v>0</v>
      </c>
      <c r="M11" s="180">
        <f>O11</f>
        <v>163892.37777600001</v>
      </c>
      <c r="O11" s="29">
        <v>163892.37777600001</v>
      </c>
      <c r="P11" s="29"/>
    </row>
    <row r="12" spans="1:17" ht="52.5" customHeight="1" thickBot="1" x14ac:dyDescent="0.35">
      <c r="B12" s="19" t="s">
        <v>80</v>
      </c>
      <c r="C12" s="186">
        <v>0</v>
      </c>
      <c r="D12" s="186">
        <v>0</v>
      </c>
      <c r="E12" s="186">
        <v>0</v>
      </c>
      <c r="F12" s="186">
        <v>0</v>
      </c>
      <c r="G12" s="186">
        <v>0</v>
      </c>
      <c r="H12" s="186">
        <v>0</v>
      </c>
      <c r="I12" s="186">
        <v>0</v>
      </c>
      <c r="J12" s="186">
        <v>0</v>
      </c>
      <c r="K12" s="186">
        <v>0</v>
      </c>
      <c r="L12" s="186">
        <f t="shared" si="0"/>
        <v>80116.099999999977</v>
      </c>
      <c r="M12" s="180">
        <f>'NPA 5YR'!F29+'NPA 5YR'!F30</f>
        <v>80116.099999999977</v>
      </c>
      <c r="O12" s="29">
        <v>268832.86</v>
      </c>
      <c r="P12" s="29"/>
      <c r="Q12" s="6" t="s">
        <v>169</v>
      </c>
    </row>
    <row r="13" spans="1:17" ht="52.5" customHeight="1" thickBot="1" x14ac:dyDescent="0.35">
      <c r="B13" s="117" t="s">
        <v>81</v>
      </c>
      <c r="C13" s="186">
        <v>0</v>
      </c>
      <c r="D13" s="186">
        <v>0</v>
      </c>
      <c r="E13" s="186">
        <v>0</v>
      </c>
      <c r="F13" s="186">
        <v>4410.9647000000014</v>
      </c>
      <c r="G13" s="186">
        <v>0</v>
      </c>
      <c r="H13" s="186">
        <v>0</v>
      </c>
      <c r="I13" s="186">
        <v>0</v>
      </c>
      <c r="J13" s="186">
        <v>0</v>
      </c>
      <c r="K13" s="186">
        <v>0</v>
      </c>
      <c r="L13" s="186">
        <f t="shared" si="0"/>
        <v>136302.05000000002</v>
      </c>
      <c r="M13" s="181">
        <f>O13+'NPA 5YR'!F33</f>
        <v>140713.01470000003</v>
      </c>
      <c r="O13" s="29">
        <v>4410.9647000000014</v>
      </c>
      <c r="P13" s="29"/>
      <c r="Q13" s="233">
        <f>SUM(F13,L13,-'NPA 5YR'!F33)+'NPA 5YR'!F47</f>
        <v>4410.9647000000114</v>
      </c>
    </row>
    <row r="14" spans="1:17" ht="48" customHeight="1" thickBot="1" x14ac:dyDescent="0.35">
      <c r="B14" s="118" t="s">
        <v>66</v>
      </c>
      <c r="C14" s="183">
        <f t="shared" ref="C14:M14" si="1">SUM(C7:C13)</f>
        <v>1906329.769538</v>
      </c>
      <c r="D14" s="183">
        <f t="shared" si="1"/>
        <v>162944.38532</v>
      </c>
      <c r="E14" s="183">
        <f t="shared" si="1"/>
        <v>1134714.9565721664</v>
      </c>
      <c r="F14" s="183">
        <f t="shared" si="1"/>
        <v>56278.697669000001</v>
      </c>
      <c r="G14" s="183">
        <f t="shared" si="1"/>
        <v>580591.82109799993</v>
      </c>
      <c r="H14" s="183">
        <f t="shared" si="1"/>
        <v>18331</v>
      </c>
      <c r="I14" s="183">
        <f t="shared" si="1"/>
        <v>225387.5</v>
      </c>
      <c r="J14" s="183">
        <f t="shared" si="1"/>
        <v>0</v>
      </c>
      <c r="K14" s="183">
        <f t="shared" si="1"/>
        <v>0</v>
      </c>
      <c r="L14" s="183">
        <f t="shared" si="1"/>
        <v>216418.15</v>
      </c>
      <c r="M14" s="184">
        <f t="shared" si="1"/>
        <v>4300996.2801971668</v>
      </c>
      <c r="Q14" s="223"/>
    </row>
    <row r="15" spans="1:17" ht="17.399999999999999" x14ac:dyDescent="0.3">
      <c r="C15" s="182"/>
      <c r="D15" s="182"/>
      <c r="E15" s="182"/>
      <c r="F15" s="182"/>
      <c r="G15" s="182"/>
      <c r="H15" s="182"/>
      <c r="I15" s="182"/>
      <c r="J15" s="182"/>
      <c r="K15" s="182"/>
      <c r="L15" s="182"/>
      <c r="M15" s="187"/>
    </row>
    <row r="16" spans="1:17" ht="18" thickBot="1" x14ac:dyDescent="0.35">
      <c r="B16" s="7" t="s">
        <v>140</v>
      </c>
      <c r="C16" s="182"/>
      <c r="D16" s="182"/>
      <c r="E16" s="182"/>
      <c r="F16" s="182"/>
      <c r="G16" s="182"/>
      <c r="H16" s="182"/>
      <c r="I16" s="182"/>
      <c r="J16" s="182"/>
      <c r="K16" s="182"/>
      <c r="L16" s="182"/>
      <c r="M16" s="187"/>
    </row>
    <row r="17" spans="1:13" ht="48" customHeight="1" thickBot="1" x14ac:dyDescent="0.35">
      <c r="A17" s="14" t="s">
        <v>82</v>
      </c>
      <c r="B17" s="185">
        <f>'NPA 5YR'!F74</f>
        <v>281.3</v>
      </c>
      <c r="C17" s="183">
        <f t="shared" ref="C17:M17" si="2">C14/$B$17</f>
        <v>6776.8566282900811</v>
      </c>
      <c r="D17" s="183">
        <f t="shared" si="2"/>
        <v>579.25483583362961</v>
      </c>
      <c r="E17" s="183">
        <f t="shared" si="2"/>
        <v>4033.8249433777687</v>
      </c>
      <c r="F17" s="183">
        <f t="shared" si="2"/>
        <v>200.06646878421614</v>
      </c>
      <c r="G17" s="183">
        <f t="shared" si="2"/>
        <v>2063.9595488730888</v>
      </c>
      <c r="H17" s="183">
        <f t="shared" si="2"/>
        <v>65.165303945965164</v>
      </c>
      <c r="I17" s="183">
        <f t="shared" si="2"/>
        <v>801.2353359402772</v>
      </c>
      <c r="J17" s="183">
        <f t="shared" si="2"/>
        <v>0</v>
      </c>
      <c r="K17" s="183">
        <f t="shared" si="2"/>
        <v>0</v>
      </c>
      <c r="L17" s="183">
        <f t="shared" si="2"/>
        <v>769.34998222538206</v>
      </c>
      <c r="M17" s="184">
        <f t="shared" si="2"/>
        <v>15289.713047270412</v>
      </c>
    </row>
    <row r="19" spans="1:13" x14ac:dyDescent="0.3">
      <c r="B19" s="17"/>
      <c r="C19" s="17"/>
      <c r="D19" s="6"/>
    </row>
    <row r="20" spans="1:13" x14ac:dyDescent="0.3">
      <c r="B20" s="15"/>
      <c r="C20" s="16"/>
      <c r="D20" s="6"/>
    </row>
    <row r="21" spans="1:13" x14ac:dyDescent="0.3">
      <c r="A21" s="227" t="s">
        <v>160</v>
      </c>
      <c r="B21" s="228"/>
      <c r="C21" s="229"/>
      <c r="D21" s="228"/>
      <c r="E21" s="230"/>
      <c r="F21" s="230"/>
      <c r="G21" s="230"/>
      <c r="H21" s="230"/>
      <c r="I21" s="230"/>
      <c r="J21" s="230"/>
      <c r="K21" s="230"/>
      <c r="L21" s="230"/>
      <c r="M21" s="228"/>
    </row>
    <row r="22" spans="1:13" x14ac:dyDescent="0.3">
      <c r="A22" s="226" t="s">
        <v>161</v>
      </c>
      <c r="B22" s="6"/>
      <c r="C22" s="224">
        <f t="shared" ref="C22:M22" si="3">C14</f>
        <v>1906329.769538</v>
      </c>
      <c r="D22" s="224">
        <f t="shared" si="3"/>
        <v>162944.38532</v>
      </c>
      <c r="E22" s="224">
        <f t="shared" si="3"/>
        <v>1134714.9565721664</v>
      </c>
      <c r="F22" s="224">
        <f t="shared" si="3"/>
        <v>56278.697669000001</v>
      </c>
      <c r="G22" s="224">
        <f t="shared" si="3"/>
        <v>580591.82109799993</v>
      </c>
      <c r="H22" s="224">
        <f t="shared" si="3"/>
        <v>18331</v>
      </c>
      <c r="I22" s="224">
        <f t="shared" si="3"/>
        <v>225387.5</v>
      </c>
      <c r="J22" s="224">
        <f t="shared" si="3"/>
        <v>0</v>
      </c>
      <c r="K22" s="224">
        <f t="shared" si="3"/>
        <v>0</v>
      </c>
      <c r="L22" s="224">
        <f t="shared" si="3"/>
        <v>216418.15</v>
      </c>
      <c r="M22" s="224">
        <f t="shared" si="3"/>
        <v>4300996.2801971668</v>
      </c>
    </row>
    <row r="23" spans="1:13" x14ac:dyDescent="0.3">
      <c r="A23" s="225" t="s">
        <v>162</v>
      </c>
      <c r="B23" s="6"/>
      <c r="C23" s="224">
        <v>0</v>
      </c>
      <c r="D23" s="224">
        <v>0</v>
      </c>
      <c r="E23" s="224">
        <v>0</v>
      </c>
      <c r="F23" s="224">
        <v>0</v>
      </c>
      <c r="G23" s="224">
        <v>0</v>
      </c>
      <c r="H23" s="224">
        <v>0</v>
      </c>
      <c r="I23" s="224">
        <v>0</v>
      </c>
      <c r="J23" s="224">
        <v>0</v>
      </c>
      <c r="K23" s="224">
        <v>0</v>
      </c>
      <c r="L23" s="224">
        <f>'NPA 5YR'!F47</f>
        <v>0</v>
      </c>
      <c r="M23" s="231">
        <f>SUM(C23:L23)</f>
        <v>0</v>
      </c>
    </row>
    <row r="24" spans="1:13" x14ac:dyDescent="0.3">
      <c r="A24" s="225" t="s">
        <v>1</v>
      </c>
      <c r="B24" s="6"/>
      <c r="C24" s="232">
        <f t="shared" ref="C24:M24" si="4">SUM(C22:C23)</f>
        <v>1906329.769538</v>
      </c>
      <c r="D24" s="232">
        <f t="shared" si="4"/>
        <v>162944.38532</v>
      </c>
      <c r="E24" s="232">
        <f t="shared" si="4"/>
        <v>1134714.9565721664</v>
      </c>
      <c r="F24" s="232">
        <f t="shared" si="4"/>
        <v>56278.697669000001</v>
      </c>
      <c r="G24" s="232">
        <f t="shared" si="4"/>
        <v>580591.82109799993</v>
      </c>
      <c r="H24" s="232">
        <f t="shared" si="4"/>
        <v>18331</v>
      </c>
      <c r="I24" s="232">
        <f t="shared" si="4"/>
        <v>225387.5</v>
      </c>
      <c r="J24" s="232">
        <f t="shared" si="4"/>
        <v>0</v>
      </c>
      <c r="K24" s="232">
        <f t="shared" si="4"/>
        <v>0</v>
      </c>
      <c r="L24" s="232">
        <f t="shared" si="4"/>
        <v>216418.15</v>
      </c>
      <c r="M24" s="232">
        <f t="shared" si="4"/>
        <v>4300996.2801971668</v>
      </c>
    </row>
    <row r="25" spans="1:13" x14ac:dyDescent="0.3">
      <c r="A25" s="225"/>
      <c r="B25" s="6"/>
    </row>
    <row r="26" spans="1:13" ht="16.2" thickBot="1" x14ac:dyDescent="0.35">
      <c r="A26" s="225" t="s">
        <v>163</v>
      </c>
      <c r="B26" s="6"/>
      <c r="M26" s="232">
        <f>'NPA 5YR'!F34</f>
        <v>4339367.8712575976</v>
      </c>
    </row>
    <row r="27" spans="1:13" ht="16.2" thickBot="1" x14ac:dyDescent="0.35">
      <c r="A27" s="225" t="s">
        <v>159</v>
      </c>
      <c r="B27" s="6"/>
      <c r="M27" s="233">
        <f>M24-M26</f>
        <v>-38371.591060430743</v>
      </c>
    </row>
    <row r="63" spans="1:15" x14ac:dyDescent="0.3">
      <c r="A63" s="6" t="s">
        <v>127</v>
      </c>
      <c r="C63" s="8">
        <v>0</v>
      </c>
      <c r="D63" s="8">
        <v>0</v>
      </c>
      <c r="E63" s="8">
        <v>0</v>
      </c>
      <c r="F63" s="8">
        <v>0</v>
      </c>
      <c r="G63" s="8">
        <v>0</v>
      </c>
      <c r="H63" s="8">
        <v>0</v>
      </c>
      <c r="I63" s="8">
        <v>0</v>
      </c>
      <c r="J63" s="8">
        <v>0</v>
      </c>
      <c r="K63" s="8">
        <v>0</v>
      </c>
      <c r="L63" s="8">
        <v>0</v>
      </c>
      <c r="M63" s="6">
        <v>0</v>
      </c>
      <c r="O63" s="6">
        <v>0</v>
      </c>
    </row>
  </sheetData>
  <mergeCells count="2">
    <mergeCell ref="A3:M3"/>
    <mergeCell ref="A4:M4"/>
  </mergeCells>
  <conditionalFormatting sqref="M27">
    <cfRule type="cellIs" dxfId="4" priority="2" operator="equal">
      <formula>0</formula>
    </cfRule>
  </conditionalFormatting>
  <conditionalFormatting sqref="Q13">
    <cfRule type="cellIs" dxfId="3" priority="1" operator="equal">
      <formula>0</formula>
    </cfRule>
  </conditionalFormatting>
  <printOptions horizontalCentered="1"/>
  <pageMargins left="0" right="0" top="0.75" bottom="0.5" header="0.3" footer="0.3"/>
  <pageSetup scale="55" fitToHeight="3" orientation="landscape" r:id="rId1"/>
  <customProperties>
    <customPr name="AdaptiveCustomXmlPartId" r:id="rId2"/>
    <customPr name="AdaptiveReportingSheetKey" r:id="rId3"/>
    <customPr name="CurrentId" r:id="rId4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9">
    <pageSetUpPr fitToPage="1"/>
  </sheetPr>
  <dimension ref="A1:T113"/>
  <sheetViews>
    <sheetView showGridLines="0" zoomScale="85" zoomScaleNormal="85" workbookViewId="0">
      <selection activeCell="B2" sqref="B2"/>
    </sheetView>
  </sheetViews>
  <sheetFormatPr defaultRowHeight="14.4" x14ac:dyDescent="0.3"/>
  <cols>
    <col min="1" max="1" width="9.33203125" style="36" customWidth="1"/>
    <col min="2" max="2" width="11.33203125" customWidth="1"/>
    <col min="3" max="3" width="16.44140625" customWidth="1"/>
    <col min="4" max="4" width="17.44140625" customWidth="1"/>
    <col min="5" max="15" width="16.44140625" customWidth="1"/>
  </cols>
  <sheetData>
    <row r="1" spans="1:15" ht="15" thickBot="1" x14ac:dyDescent="0.35">
      <c r="B1" s="36" t="e">
        <f>VLOOKUP('NPA 5YR'!D5,#REF!, 4, FALSE)</f>
        <v>#REF!</v>
      </c>
      <c r="C1" s="199"/>
      <c r="D1" s="199"/>
      <c r="E1" s="199"/>
    </row>
    <row r="2" spans="1:15" s="26" customFormat="1" ht="17.399999999999999" x14ac:dyDescent="0.3">
      <c r="A2" s="70"/>
      <c r="B2" s="57" t="str">
        <f>"Assumption for the Fiscal Year "&amp;RIGHT('NPA 5YR'!F12, 4)</f>
        <v>Assumption for the Fiscal Year 2024</v>
      </c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9"/>
    </row>
    <row r="3" spans="1:15" s="26" customFormat="1" ht="15" x14ac:dyDescent="0.3">
      <c r="A3" s="70"/>
      <c r="B3" s="50"/>
      <c r="O3" s="51"/>
    </row>
    <row r="4" spans="1:15" s="26" customFormat="1" ht="15.6" thickBot="1" x14ac:dyDescent="0.35">
      <c r="A4" s="70"/>
      <c r="B4" s="50"/>
      <c r="O4" s="51"/>
    </row>
    <row r="5" spans="1:15" s="26" customFormat="1" ht="16.2" thickBot="1" x14ac:dyDescent="0.35">
      <c r="A5" s="70"/>
      <c r="B5" s="60" t="s">
        <v>129</v>
      </c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2"/>
    </row>
    <row r="6" spans="1:15" s="26" customFormat="1" ht="18" customHeight="1" x14ac:dyDescent="0.3">
      <c r="A6" s="70"/>
      <c r="B6" s="52" t="s">
        <v>121</v>
      </c>
      <c r="C6" s="53" t="s">
        <v>117</v>
      </c>
      <c r="D6" s="53">
        <v>1</v>
      </c>
      <c r="E6" s="53">
        <v>2</v>
      </c>
      <c r="F6" s="53">
        <v>3</v>
      </c>
      <c r="G6" s="53">
        <v>4</v>
      </c>
      <c r="H6" s="53">
        <v>5</v>
      </c>
      <c r="I6" s="53">
        <v>6</v>
      </c>
      <c r="J6" s="53">
        <v>7</v>
      </c>
      <c r="K6" s="53">
        <v>8</v>
      </c>
      <c r="L6" s="53">
        <v>9</v>
      </c>
      <c r="M6" s="53">
        <v>10</v>
      </c>
      <c r="N6" s="53">
        <v>11</v>
      </c>
      <c r="O6" s="54">
        <v>12</v>
      </c>
    </row>
    <row r="7" spans="1:15" s="26" customFormat="1" ht="15.6" thickBot="1" x14ac:dyDescent="0.35">
      <c r="A7" s="70" t="s">
        <v>186</v>
      </c>
      <c r="B7" s="55" t="s">
        <v>130</v>
      </c>
      <c r="C7" s="64" t="e">
        <f>#REF!</f>
        <v>#REF!</v>
      </c>
      <c r="D7" s="64" t="e">
        <f>#REF!</f>
        <v>#REF!</v>
      </c>
      <c r="E7" s="64" t="e">
        <f>#REF!</f>
        <v>#REF!</v>
      </c>
      <c r="F7" s="64" t="e">
        <f>#REF!</f>
        <v>#REF!</v>
      </c>
      <c r="G7" s="64" t="e">
        <f>#REF!</f>
        <v>#REF!</v>
      </c>
      <c r="H7" s="64" t="e">
        <f>#REF!</f>
        <v>#REF!</v>
      </c>
      <c r="I7" s="64" t="e">
        <f>#REF!</f>
        <v>#REF!</v>
      </c>
      <c r="J7" s="64" t="e">
        <f>#REF!</f>
        <v>#REF!</v>
      </c>
      <c r="K7" s="64" t="e">
        <f>#REF!</f>
        <v>#REF!</v>
      </c>
      <c r="L7" s="64" t="e">
        <f>#REF!</f>
        <v>#REF!</v>
      </c>
      <c r="M7" s="64" t="e">
        <f>#REF!</f>
        <v>#REF!</v>
      </c>
      <c r="N7" s="64" t="e">
        <f>#REF!</f>
        <v>#REF!</v>
      </c>
      <c r="O7" s="65" t="e">
        <f>#REF!</f>
        <v>#REF!</v>
      </c>
    </row>
    <row r="8" spans="1:15" s="26" customFormat="1" ht="18" customHeight="1" x14ac:dyDescent="0.3">
      <c r="A8" s="70"/>
      <c r="B8" s="56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66"/>
    </row>
    <row r="9" spans="1:15" s="26" customFormat="1" ht="15.6" thickBot="1" x14ac:dyDescent="0.35">
      <c r="A9" s="70"/>
      <c r="B9" s="50"/>
      <c r="O9" s="51"/>
    </row>
    <row r="10" spans="1:15" s="26" customFormat="1" ht="16.2" thickBot="1" x14ac:dyDescent="0.35">
      <c r="A10" s="70"/>
      <c r="B10" s="60" t="s">
        <v>131</v>
      </c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8"/>
    </row>
    <row r="11" spans="1:15" s="26" customFormat="1" ht="18" customHeight="1" x14ac:dyDescent="0.3">
      <c r="A11" s="70"/>
      <c r="B11" s="52" t="s">
        <v>121</v>
      </c>
      <c r="C11" s="53" t="str">
        <f t="shared" ref="C11:O11" si="0">C6</f>
        <v>K</v>
      </c>
      <c r="D11" s="53">
        <f t="shared" si="0"/>
        <v>1</v>
      </c>
      <c r="E11" s="53">
        <f t="shared" si="0"/>
        <v>2</v>
      </c>
      <c r="F11" s="53">
        <f t="shared" si="0"/>
        <v>3</v>
      </c>
      <c r="G11" s="53">
        <f t="shared" si="0"/>
        <v>4</v>
      </c>
      <c r="H11" s="53">
        <f t="shared" si="0"/>
        <v>5</v>
      </c>
      <c r="I11" s="53">
        <f t="shared" si="0"/>
        <v>6</v>
      </c>
      <c r="J11" s="53">
        <f t="shared" si="0"/>
        <v>7</v>
      </c>
      <c r="K11" s="53">
        <f t="shared" si="0"/>
        <v>8</v>
      </c>
      <c r="L11" s="53">
        <f t="shared" si="0"/>
        <v>9</v>
      </c>
      <c r="M11" s="53">
        <f t="shared" si="0"/>
        <v>10</v>
      </c>
      <c r="N11" s="53">
        <f t="shared" si="0"/>
        <v>11</v>
      </c>
      <c r="O11" s="54">
        <f t="shared" si="0"/>
        <v>12</v>
      </c>
    </row>
    <row r="12" spans="1:15" s="26" customFormat="1" ht="15.6" thickBot="1" x14ac:dyDescent="0.35">
      <c r="A12" s="70" t="s">
        <v>186</v>
      </c>
      <c r="B12" s="55" t="s">
        <v>132</v>
      </c>
      <c r="C12" s="69" t="e">
        <f>'NPA 5YR'!$F$75*INDEX(#REF!, MATCH('Pg. 8'!$B$1,#REF!, 0))</f>
        <v>#REF!</v>
      </c>
      <c r="D12" s="69" t="e">
        <f>'NPA 5YR'!$F$75*INDEX(#REF!, MATCH('Pg. 8'!$B$1,#REF!, 0))</f>
        <v>#REF!</v>
      </c>
      <c r="E12" s="69" t="e">
        <f>'NPA 5YR'!$F$75*INDEX(#REF!, MATCH('Pg. 8'!$B$1,#REF!, 0))</f>
        <v>#REF!</v>
      </c>
      <c r="F12" s="69" t="e">
        <f>'NPA 5YR'!$F$75*INDEX(#REF!, MATCH('Pg. 8'!$B$1,#REF!, 0))</f>
        <v>#REF!</v>
      </c>
      <c r="G12" s="69" t="e">
        <f>'NPA 5YR'!$F$75*INDEX(#REF!, MATCH('Pg. 8'!$B$1,#REF!, 0))</f>
        <v>#REF!</v>
      </c>
      <c r="H12" s="69" t="e">
        <f>'NPA 5YR'!$F$75*INDEX(#REF!, MATCH('Pg. 8'!$B$1,#REF!, 0))</f>
        <v>#REF!</v>
      </c>
      <c r="I12" s="69" t="e">
        <f>'NPA 5YR'!$F$75*INDEX(#REF!, MATCH('Pg. 8'!$B$1,#REF!, 0))</f>
        <v>#REF!</v>
      </c>
      <c r="J12" s="69" t="e">
        <f>'NPA 5YR'!$F$75*INDEX(#REF!, MATCH('Pg. 8'!$B$1,#REF!, 0))</f>
        <v>#REF!</v>
      </c>
      <c r="K12" s="69" t="e">
        <f>'NPA 5YR'!$F$75*INDEX(#REF!, MATCH('Pg. 8'!$B$1,#REF!, 0))</f>
        <v>#REF!</v>
      </c>
      <c r="L12" s="69" t="e">
        <f>'NPA 5YR'!$F$75*INDEX(#REF!, MATCH('Pg. 8'!$B$1,#REF!, 0))</f>
        <v>#REF!</v>
      </c>
      <c r="M12" s="69" t="e">
        <f>'NPA 5YR'!$F$75*INDEX(#REF!, MATCH('Pg. 8'!$B$1,#REF!, 0))</f>
        <v>#REF!</v>
      </c>
      <c r="N12" s="69" t="e">
        <f>'NPA 5YR'!$F$75*INDEX(#REF!, MATCH('Pg. 8'!$B$1,#REF!, 0))</f>
        <v>#REF!</v>
      </c>
      <c r="O12" s="102" t="e">
        <f>'NPA 5YR'!$F$75*INDEX(#REF!, MATCH('Pg. 8'!$B$1,#REF!, 0))</f>
        <v>#REF!</v>
      </c>
    </row>
    <row r="13" spans="1:15" s="26" customFormat="1" ht="18" customHeight="1" x14ac:dyDescent="0.3">
      <c r="A13" s="70"/>
      <c r="B13" s="56"/>
      <c r="C13" s="19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66"/>
    </row>
    <row r="14" spans="1:15" s="26" customFormat="1" ht="15.6" thickBot="1" x14ac:dyDescent="0.35">
      <c r="A14" s="70"/>
      <c r="B14" s="50"/>
      <c r="O14" s="51"/>
    </row>
    <row r="15" spans="1:15" s="26" customFormat="1" ht="16.2" thickBot="1" x14ac:dyDescent="0.35">
      <c r="A15" s="70"/>
      <c r="B15" s="60" t="s">
        <v>133</v>
      </c>
      <c r="C15" s="67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8"/>
    </row>
    <row r="16" spans="1:15" s="26" customFormat="1" ht="18" customHeight="1" x14ac:dyDescent="0.3">
      <c r="A16" s="70"/>
      <c r="B16" s="52" t="s">
        <v>121</v>
      </c>
      <c r="C16" s="53" t="str">
        <f t="shared" ref="C16:O16" si="1">C11</f>
        <v>K</v>
      </c>
      <c r="D16" s="53">
        <f t="shared" si="1"/>
        <v>1</v>
      </c>
      <c r="E16" s="53">
        <f t="shared" si="1"/>
        <v>2</v>
      </c>
      <c r="F16" s="53">
        <f t="shared" si="1"/>
        <v>3</v>
      </c>
      <c r="G16" s="53">
        <f t="shared" si="1"/>
        <v>4</v>
      </c>
      <c r="H16" s="53">
        <f t="shared" si="1"/>
        <v>5</v>
      </c>
      <c r="I16" s="53">
        <f t="shared" si="1"/>
        <v>6</v>
      </c>
      <c r="J16" s="53">
        <f t="shared" si="1"/>
        <v>7</v>
      </c>
      <c r="K16" s="53">
        <f t="shared" si="1"/>
        <v>8</v>
      </c>
      <c r="L16" s="53">
        <f t="shared" si="1"/>
        <v>9</v>
      </c>
      <c r="M16" s="53">
        <f t="shared" si="1"/>
        <v>10</v>
      </c>
      <c r="N16" s="53">
        <f t="shared" si="1"/>
        <v>11</v>
      </c>
      <c r="O16" s="54">
        <f t="shared" si="1"/>
        <v>12</v>
      </c>
    </row>
    <row r="17" spans="1:15" s="26" customFormat="1" ht="15.6" thickBot="1" x14ac:dyDescent="0.35">
      <c r="A17" s="71">
        <v>0</v>
      </c>
      <c r="B17" s="55" t="s">
        <v>132</v>
      </c>
      <c r="C17" s="69" t="e">
        <f>'NPA 5YR'!$F$76*INDEX(#REF!, MATCH('Pg. 8'!$B$1,#REF!, 0))</f>
        <v>#REF!</v>
      </c>
      <c r="D17" s="69" t="e">
        <f>'NPA 5YR'!$F$76*INDEX(#REF!, MATCH('Pg. 8'!$B$1,#REF!, 0))</f>
        <v>#REF!</v>
      </c>
      <c r="E17" s="69" t="e">
        <f>'NPA 5YR'!$F$76*INDEX(#REF!, MATCH('Pg. 8'!$B$1,#REF!, 0))</f>
        <v>#REF!</v>
      </c>
      <c r="F17" s="69" t="e">
        <f>'NPA 5YR'!$F$76*INDEX(#REF!, MATCH('Pg. 8'!$B$1,#REF!, 0))</f>
        <v>#REF!</v>
      </c>
      <c r="G17" s="69" t="e">
        <f>'NPA 5YR'!$F$76*INDEX(#REF!, MATCH('Pg. 8'!$B$1,#REF!, 0))</f>
        <v>#REF!</v>
      </c>
      <c r="H17" s="69" t="e">
        <f>'NPA 5YR'!$F$76*INDEX(#REF!, MATCH('Pg. 8'!$B$1,#REF!, 0))</f>
        <v>#REF!</v>
      </c>
      <c r="I17" s="69" t="e">
        <f>'NPA 5YR'!$F$76*INDEX(#REF!, MATCH('Pg. 8'!$B$1,#REF!, 0))</f>
        <v>#REF!</v>
      </c>
      <c r="J17" s="69" t="e">
        <f>'NPA 5YR'!$F$76*INDEX(#REF!, MATCH('Pg. 8'!$B$1,#REF!, 0))</f>
        <v>#REF!</v>
      </c>
      <c r="K17" s="69" t="e">
        <f>'NPA 5YR'!$F$76*INDEX(#REF!, MATCH('Pg. 8'!$B$1,#REF!, 0))</f>
        <v>#REF!</v>
      </c>
      <c r="L17" s="69" t="e">
        <f>'NPA 5YR'!$F$76*INDEX(#REF!, MATCH('Pg. 8'!$B$1,#REF!, 0))</f>
        <v>#REF!</v>
      </c>
      <c r="M17" s="69" t="e">
        <f>'NPA 5YR'!$F$76*INDEX(#REF!, MATCH('Pg. 8'!$B$1,#REF!, 0))</f>
        <v>#REF!</v>
      </c>
      <c r="N17" s="69" t="e">
        <f>'NPA 5YR'!$F$76*INDEX(#REF!, MATCH('Pg. 8'!$B$1,#REF!, 0))</f>
        <v>#REF!</v>
      </c>
      <c r="O17" s="102" t="e">
        <f>'NPA 5YR'!$F$76*INDEX(#REF!, MATCH('Pg. 8'!$B$1,#REF!, 0))</f>
        <v>#REF!</v>
      </c>
    </row>
    <row r="18" spans="1:15" s="26" customFormat="1" ht="18" customHeight="1" x14ac:dyDescent="0.3">
      <c r="A18" s="70"/>
      <c r="B18" s="56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66"/>
    </row>
    <row r="19" spans="1:15" s="26" customFormat="1" ht="15.6" thickBot="1" x14ac:dyDescent="0.35">
      <c r="A19" s="70"/>
      <c r="B19" s="50"/>
      <c r="O19" s="51"/>
    </row>
    <row r="20" spans="1:15" s="26" customFormat="1" ht="16.2" thickBot="1" x14ac:dyDescent="0.35">
      <c r="A20" s="70"/>
      <c r="B20" s="60" t="s">
        <v>134</v>
      </c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8"/>
    </row>
    <row r="21" spans="1:15" s="26" customFormat="1" ht="18" customHeight="1" x14ac:dyDescent="0.3">
      <c r="A21" s="70"/>
      <c r="B21" s="52" t="s">
        <v>121</v>
      </c>
      <c r="C21" s="53" t="str">
        <f t="shared" ref="C21:O21" si="2">C16</f>
        <v>K</v>
      </c>
      <c r="D21" s="53">
        <f t="shared" si="2"/>
        <v>1</v>
      </c>
      <c r="E21" s="53">
        <f t="shared" si="2"/>
        <v>2</v>
      </c>
      <c r="F21" s="53">
        <f t="shared" si="2"/>
        <v>3</v>
      </c>
      <c r="G21" s="53">
        <f t="shared" si="2"/>
        <v>4</v>
      </c>
      <c r="H21" s="53">
        <f t="shared" si="2"/>
        <v>5</v>
      </c>
      <c r="I21" s="53">
        <f t="shared" si="2"/>
        <v>6</v>
      </c>
      <c r="J21" s="53">
        <f t="shared" si="2"/>
        <v>7</v>
      </c>
      <c r="K21" s="53">
        <f t="shared" si="2"/>
        <v>8</v>
      </c>
      <c r="L21" s="53">
        <f t="shared" si="2"/>
        <v>9</v>
      </c>
      <c r="M21" s="53">
        <f t="shared" si="2"/>
        <v>10</v>
      </c>
      <c r="N21" s="53">
        <f t="shared" si="2"/>
        <v>11</v>
      </c>
      <c r="O21" s="54">
        <f t="shared" si="2"/>
        <v>12</v>
      </c>
    </row>
    <row r="22" spans="1:15" s="26" customFormat="1" ht="15.6" thickBot="1" x14ac:dyDescent="0.35">
      <c r="A22" s="70">
        <v>0</v>
      </c>
      <c r="B22" s="55" t="s">
        <v>132</v>
      </c>
      <c r="C22" s="69" t="e">
        <f>'NPA 5YR'!$F$77*INDEX(#REF!, MATCH('Pg. 8'!$B$1,#REF!, 0))</f>
        <v>#REF!</v>
      </c>
      <c r="D22" s="69" t="e">
        <f>'NPA 5YR'!$F$77*INDEX(#REF!, MATCH('Pg. 8'!$B$1,#REF!, 0))</f>
        <v>#REF!</v>
      </c>
      <c r="E22" s="69" t="e">
        <f>'NPA 5YR'!$F$77*INDEX(#REF!, MATCH('Pg. 8'!$B$1,#REF!, 0))</f>
        <v>#REF!</v>
      </c>
      <c r="F22" s="69" t="e">
        <f>'NPA 5YR'!$F$77*INDEX(#REF!, MATCH('Pg. 8'!$B$1,#REF!, 0))</f>
        <v>#REF!</v>
      </c>
      <c r="G22" s="69" t="e">
        <f>'NPA 5YR'!$F$77*INDEX(#REF!, MATCH('Pg. 8'!$B$1,#REF!, 0))</f>
        <v>#REF!</v>
      </c>
      <c r="H22" s="69" t="e">
        <f>'NPA 5YR'!$F$77*INDEX(#REF!, MATCH('Pg. 8'!$B$1,#REF!, 0))</f>
        <v>#REF!</v>
      </c>
      <c r="I22" s="69" t="e">
        <f>'NPA 5YR'!$F$77*INDEX(#REF!, MATCH('Pg. 8'!$B$1,#REF!, 0))</f>
        <v>#REF!</v>
      </c>
      <c r="J22" s="69" t="e">
        <f>'NPA 5YR'!$F$77*INDEX(#REF!, MATCH('Pg. 8'!$B$1,#REF!, 0))</f>
        <v>#REF!</v>
      </c>
      <c r="K22" s="69" t="e">
        <f>'NPA 5YR'!$F$77*INDEX(#REF!, MATCH('Pg. 8'!$B$1,#REF!, 0))</f>
        <v>#REF!</v>
      </c>
      <c r="L22" s="69" t="e">
        <f>'NPA 5YR'!$F$77*INDEX(#REF!, MATCH('Pg. 8'!$B$1,#REF!, 0))</f>
        <v>#REF!</v>
      </c>
      <c r="M22" s="69" t="e">
        <f>'NPA 5YR'!$F$77*INDEX(#REF!, MATCH('Pg. 8'!$B$1,#REF!, 0))</f>
        <v>#REF!</v>
      </c>
      <c r="N22" s="69" t="e">
        <f>'NPA 5YR'!$F$77*INDEX(#REF!, MATCH('Pg. 8'!$B$1,#REF!, 0))</f>
        <v>#REF!</v>
      </c>
      <c r="O22" s="102" t="e">
        <f>'NPA 5YR'!$F$77*INDEX(#REF!, MATCH('Pg. 8'!$B$1,#REF!, 0))</f>
        <v>#REF!</v>
      </c>
    </row>
    <row r="23" spans="1:15" s="26" customFormat="1" ht="15" x14ac:dyDescent="0.3">
      <c r="A23" s="70"/>
      <c r="B23" s="8"/>
      <c r="C23" s="63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</row>
    <row r="24" spans="1:15" ht="15" thickBot="1" x14ac:dyDescent="0.35"/>
    <row r="25" spans="1:15" ht="16.2" thickBot="1" x14ac:dyDescent="0.35">
      <c r="B25" s="286" t="s">
        <v>95</v>
      </c>
      <c r="C25" s="287"/>
      <c r="D25" s="288"/>
      <c r="E25" s="26"/>
      <c r="F25" s="286" t="s">
        <v>96</v>
      </c>
      <c r="G25" s="288"/>
    </row>
    <row r="26" spans="1:15" ht="15" x14ac:dyDescent="0.3">
      <c r="B26" s="289" t="s">
        <v>50</v>
      </c>
      <c r="C26" s="290"/>
      <c r="D26" s="202">
        <f>'NPA 5YR'!F81</f>
        <v>304500</v>
      </c>
      <c r="E26" s="26"/>
      <c r="F26" s="189" t="s">
        <v>97</v>
      </c>
      <c r="G26" s="27" t="s">
        <v>98</v>
      </c>
    </row>
    <row r="27" spans="1:15" ht="15" customHeight="1" x14ac:dyDescent="0.3">
      <c r="B27" s="270" t="s">
        <v>51</v>
      </c>
      <c r="C27" s="271"/>
      <c r="D27" s="202">
        <f>'NPA 5YR'!F82</f>
        <v>91295.443100000019</v>
      </c>
      <c r="E27" s="26"/>
      <c r="F27" s="277" t="s">
        <v>99</v>
      </c>
      <c r="G27" s="278">
        <f>'NPA 5YR'!D178</f>
        <v>0</v>
      </c>
    </row>
    <row r="28" spans="1:15" ht="15" x14ac:dyDescent="0.3">
      <c r="B28" s="270" t="s">
        <v>52</v>
      </c>
      <c r="C28" s="271"/>
      <c r="D28" s="202">
        <f>'NPA 5YR'!F83</f>
        <v>295233.12800000003</v>
      </c>
      <c r="E28" s="26"/>
      <c r="F28" s="291"/>
      <c r="G28" s="292"/>
    </row>
    <row r="29" spans="1:15" ht="15" customHeight="1" x14ac:dyDescent="0.3">
      <c r="B29" s="270" t="s">
        <v>53</v>
      </c>
      <c r="C29" s="271"/>
      <c r="D29" s="202">
        <f>'NPA 5YR'!F84</f>
        <v>15806.83</v>
      </c>
      <c r="E29" s="26"/>
      <c r="F29" s="276" t="s">
        <v>100</v>
      </c>
      <c r="G29" s="284">
        <f>'NPA 5YR'!F45</f>
        <v>0</v>
      </c>
    </row>
    <row r="30" spans="1:15" ht="15" x14ac:dyDescent="0.3">
      <c r="B30" s="270" t="s">
        <v>54</v>
      </c>
      <c r="C30" s="271"/>
      <c r="D30" s="202">
        <f>'NPA 5YR'!F85</f>
        <v>695035.94324504735</v>
      </c>
      <c r="E30" s="26"/>
      <c r="F30" s="276"/>
      <c r="G30" s="284"/>
    </row>
    <row r="31" spans="1:15" ht="15" customHeight="1" x14ac:dyDescent="0.3">
      <c r="B31" s="270" t="s">
        <v>55</v>
      </c>
      <c r="C31" s="271"/>
      <c r="D31" s="202">
        <f>'NPA 5YR'!F86</f>
        <v>77842.244364510596</v>
      </c>
      <c r="E31" s="26"/>
      <c r="F31" s="276" t="s">
        <v>101</v>
      </c>
      <c r="G31" s="284">
        <f>'NPA 5YR'!F46</f>
        <v>0</v>
      </c>
    </row>
    <row r="32" spans="1:15" ht="15" x14ac:dyDescent="0.3">
      <c r="B32" s="270" t="s">
        <v>56</v>
      </c>
      <c r="C32" s="271"/>
      <c r="D32" s="202">
        <f>'NPA 5YR'!F87</f>
        <v>39196.650300000001</v>
      </c>
      <c r="E32" s="26"/>
      <c r="F32" s="285"/>
      <c r="G32" s="284"/>
    </row>
    <row r="33" spans="2:20" ht="15" customHeight="1" x14ac:dyDescent="0.3">
      <c r="B33" s="270" t="s">
        <v>102</v>
      </c>
      <c r="C33" s="271"/>
      <c r="D33" s="202">
        <f>D39-SUM(D26:D32,D34:D38)</f>
        <v>323584.7247999995</v>
      </c>
      <c r="E33" s="26"/>
      <c r="F33" s="276" t="s">
        <v>103</v>
      </c>
      <c r="G33" s="278" t="e">
        <f>SUM(#REF!)</f>
        <v>#REF!</v>
      </c>
    </row>
    <row r="34" spans="2:20" ht="15.6" thickBot="1" x14ac:dyDescent="0.35">
      <c r="B34" s="270" t="s">
        <v>57</v>
      </c>
      <c r="C34" s="271"/>
      <c r="D34" s="202">
        <f>'NPA 5YR'!F88</f>
        <v>52520</v>
      </c>
      <c r="E34" s="26"/>
      <c r="F34" s="277"/>
      <c r="G34" s="279"/>
    </row>
    <row r="35" spans="2:20" ht="15" customHeight="1" x14ac:dyDescent="0.3">
      <c r="B35" s="270" t="s">
        <v>2</v>
      </c>
      <c r="C35" s="271"/>
      <c r="D35" s="202">
        <f>'NPA 5YR'!F96</f>
        <v>250225.35</v>
      </c>
      <c r="E35" s="26"/>
      <c r="F35" s="280" t="s">
        <v>104</v>
      </c>
      <c r="G35" s="282">
        <f>+G27+G29+G31</f>
        <v>0</v>
      </c>
    </row>
    <row r="36" spans="2:20" ht="15.6" thickBot="1" x14ac:dyDescent="0.35">
      <c r="B36" s="270" t="s">
        <v>58</v>
      </c>
      <c r="C36" s="271"/>
      <c r="D36" s="202">
        <f>'NPA 5YR'!F89</f>
        <v>54000</v>
      </c>
      <c r="E36" s="26"/>
      <c r="F36" s="281"/>
      <c r="G36" s="283"/>
    </row>
    <row r="37" spans="2:20" ht="15" x14ac:dyDescent="0.3">
      <c r="B37" s="270" t="s">
        <v>59</v>
      </c>
      <c r="C37" s="271"/>
      <c r="D37" s="202">
        <f>'NPA 5YR'!F90</f>
        <v>51637.181967951816</v>
      </c>
      <c r="E37" s="26"/>
      <c r="F37" s="26"/>
      <c r="G37" s="26"/>
    </row>
    <row r="38" spans="2:20" ht="15.6" thickBot="1" x14ac:dyDescent="0.35">
      <c r="B38" s="272" t="s">
        <v>60</v>
      </c>
      <c r="C38" s="273"/>
      <c r="D38" s="202">
        <f>'NPA 5YR'!F91</f>
        <v>408913.18839999998</v>
      </c>
      <c r="E38" s="26"/>
      <c r="F38" s="26"/>
      <c r="G38" s="26"/>
    </row>
    <row r="39" spans="2:20" ht="15.6" thickBot="1" x14ac:dyDescent="0.35">
      <c r="B39" s="274" t="s">
        <v>66</v>
      </c>
      <c r="C39" s="275"/>
      <c r="D39" s="203">
        <f>'NPA 5YR'!F98</f>
        <v>2659790.6841775095</v>
      </c>
      <c r="E39" s="26"/>
      <c r="F39" s="26"/>
      <c r="G39" s="26"/>
    </row>
    <row r="41" spans="2:20" hidden="1" x14ac:dyDescent="0.3">
      <c r="B41" s="79" t="str">
        <f>'NPA 5YR'!B110</f>
        <v>Assumptions Narrative Summary</v>
      </c>
      <c r="C41" s="80"/>
      <c r="D41" s="80"/>
      <c r="E41" s="80"/>
      <c r="F41" s="80"/>
      <c r="G41" s="80"/>
      <c r="H41" s="80"/>
      <c r="I41" s="80"/>
      <c r="J41" s="80"/>
      <c r="K41" s="80"/>
      <c r="L41" s="80"/>
      <c r="M41" s="80"/>
      <c r="N41" s="80"/>
      <c r="O41" s="81"/>
      <c r="Q41" t="s">
        <v>146</v>
      </c>
      <c r="R41" s="3" t="s">
        <v>145</v>
      </c>
      <c r="S41" s="3"/>
      <c r="T41" s="3"/>
    </row>
    <row r="42" spans="2:20" hidden="1" x14ac:dyDescent="0.3">
      <c r="B42" s="82"/>
      <c r="O42" s="83"/>
      <c r="S42" t="s">
        <v>147</v>
      </c>
    </row>
    <row r="43" spans="2:20" hidden="1" x14ac:dyDescent="0.3">
      <c r="B43" s="84" t="str">
        <f>'NPA 5YR'!B112</f>
        <v>FY2024 Budget Assumptions</v>
      </c>
      <c r="O43" s="83"/>
    </row>
    <row r="44" spans="2:20" hidden="1" x14ac:dyDescent="0.3">
      <c r="B44" s="82"/>
      <c r="O44" s="83"/>
    </row>
    <row r="45" spans="2:20" hidden="1" x14ac:dyDescent="0.3">
      <c r="B45" s="82"/>
      <c r="O45" s="83"/>
    </row>
    <row r="46" spans="2:20" hidden="1" x14ac:dyDescent="0.3">
      <c r="B46" s="84" t="str">
        <f>'NPA 5YR'!B115</f>
        <v>Northside Preparatory Academy</v>
      </c>
      <c r="O46" s="83"/>
    </row>
    <row r="47" spans="2:20" hidden="1" x14ac:dyDescent="0.3">
      <c r="B47" s="84" t="str">
        <f>'NPA 5YR'!B116</f>
        <v/>
      </c>
      <c r="O47" s="83"/>
    </row>
    <row r="48" spans="2:20" hidden="1" x14ac:dyDescent="0.3">
      <c r="B48" s="85" t="str">
        <f>'NPA 5YR'!B117</f>
        <v>Proposed FY2025 Budget Assumptions:</v>
      </c>
      <c r="O48" s="83"/>
    </row>
    <row r="49" spans="2:15" hidden="1" x14ac:dyDescent="0.3">
      <c r="B49" s="84" t="str">
        <f>'NPA 5YR'!B118</f>
        <v/>
      </c>
      <c r="O49" s="83"/>
    </row>
    <row r="50" spans="2:15" hidden="1" x14ac:dyDescent="0.3">
      <c r="B50" s="84" t="str">
        <f>'NPA 5YR'!B119</f>
        <v>Enrollment:</v>
      </c>
      <c r="O50" s="83"/>
    </row>
    <row r="51" spans="2:15" hidden="1" x14ac:dyDescent="0.3">
      <c r="B51" s="82" t="str">
        <f>'NPA 5YR'!B120</f>
        <v xml:space="preserve">- Assumed FY2025 Total Headcount Enrollment of 295. </v>
      </c>
      <c r="O51" s="83"/>
    </row>
    <row r="52" spans="2:15" hidden="1" x14ac:dyDescent="0.3">
      <c r="B52" s="82" t="str">
        <f>'NPA 5YR'!B121</f>
        <v/>
      </c>
      <c r="O52" s="83"/>
    </row>
    <row r="53" spans="2:15" hidden="1" x14ac:dyDescent="0.3">
      <c r="B53" s="82" t="str">
        <f>'NPA 5YR'!B122</f>
        <v xml:space="preserve">- Final funded FTEs for FY2025 is assumed to be 281. </v>
      </c>
      <c r="O53" s="83"/>
    </row>
    <row r="54" spans="2:15" hidden="1" x14ac:dyDescent="0.3">
      <c r="B54" s="82" t="str">
        <f>'NPA 5YR'!B123</f>
        <v/>
      </c>
      <c r="O54" s="83"/>
    </row>
    <row r="55" spans="2:15" hidden="1" x14ac:dyDescent="0.3">
      <c r="B55" s="82" t="str">
        <f>'NPA 5YR'!B124</f>
        <v>Enrollment Assumptions by Grade:</v>
      </c>
      <c r="O55" s="83"/>
    </row>
    <row r="56" spans="2:15" hidden="1" x14ac:dyDescent="0.3">
      <c r="B56" s="82" t="str">
        <f>'NPA 5YR'!B125</f>
        <v/>
      </c>
      <c r="O56" s="83"/>
    </row>
    <row r="57" spans="2:15" hidden="1" x14ac:dyDescent="0.3">
      <c r="B57" s="86" t="str">
        <f>'NPA 5YR'!B126</f>
        <v>Insert pic from pg 1 enrollment</v>
      </c>
      <c r="C57" s="37">
        <f>'NPA 5YR'!C126</f>
        <v>0</v>
      </c>
      <c r="D57" s="37">
        <f>'NPA 5YR'!D126</f>
        <v>0</v>
      </c>
      <c r="E57" s="37">
        <f>'NPA 5YR'!E126</f>
        <v>0</v>
      </c>
      <c r="F57" s="37">
        <f>'NPA 5YR'!F126</f>
        <v>0</v>
      </c>
      <c r="G57" s="37">
        <f>'NPA 5YR'!G126</f>
        <v>0</v>
      </c>
      <c r="H57" s="37">
        <f>'NPA 5YR'!H126</f>
        <v>0</v>
      </c>
      <c r="I57" s="37">
        <f>'NPA 5YR'!I126</f>
        <v>0</v>
      </c>
      <c r="J57" s="37">
        <f>'NPA 5YR'!J126</f>
        <v>0</v>
      </c>
      <c r="K57" s="37" t="e">
        <f>'NPA 5YR'!#REF!</f>
        <v>#REF!</v>
      </c>
      <c r="L57" s="37" t="e">
        <f>'NPA 5YR'!#REF!</f>
        <v>#REF!</v>
      </c>
      <c r="M57" s="37" t="e">
        <f>'NPA 5YR'!#REF!</f>
        <v>#REF!</v>
      </c>
      <c r="N57" s="37" t="e">
        <f>'NPA 5YR'!#REF!</f>
        <v>#REF!</v>
      </c>
      <c r="O57" s="87" t="e">
        <f>'NPA 5YR'!#REF!</f>
        <v>#REF!</v>
      </c>
    </row>
    <row r="58" spans="2:15" hidden="1" x14ac:dyDescent="0.3">
      <c r="B58" s="88">
        <f>'NPA 5YR'!B127</f>
        <v>0</v>
      </c>
      <c r="C58" s="38">
        <f>'NPA 5YR'!C127</f>
        <v>0</v>
      </c>
      <c r="D58" s="38">
        <f>'NPA 5YR'!D127</f>
        <v>0</v>
      </c>
      <c r="E58" s="38">
        <f>'NPA 5YR'!E127</f>
        <v>0</v>
      </c>
      <c r="F58" s="38">
        <f>'NPA 5YR'!F127</f>
        <v>0</v>
      </c>
      <c r="G58" s="38">
        <f>'NPA 5YR'!G127</f>
        <v>0</v>
      </c>
      <c r="H58" s="38">
        <f>'NPA 5YR'!H127</f>
        <v>0</v>
      </c>
      <c r="I58" s="38">
        <f>'NPA 5YR'!I127</f>
        <v>0</v>
      </c>
      <c r="J58" s="38">
        <f>'NPA 5YR'!J127</f>
        <v>0</v>
      </c>
      <c r="K58" s="38" t="e">
        <f>'NPA 5YR'!#REF!</f>
        <v>#REF!</v>
      </c>
      <c r="L58" s="38" t="e">
        <f>'NPA 5YR'!#REF!</f>
        <v>#REF!</v>
      </c>
      <c r="M58" s="38" t="e">
        <f>'NPA 5YR'!#REF!</f>
        <v>#REF!</v>
      </c>
      <c r="N58" s="38" t="e">
        <f>'NPA 5YR'!#REF!</f>
        <v>#REF!</v>
      </c>
      <c r="O58" s="89" t="e">
        <f>'NPA 5YR'!#REF!</f>
        <v>#REF!</v>
      </c>
    </row>
    <row r="59" spans="2:15" hidden="1" x14ac:dyDescent="0.3">
      <c r="B59" s="82" t="str">
        <f>'NPA 5YR'!B128</f>
        <v/>
      </c>
      <c r="O59" s="83"/>
    </row>
    <row r="60" spans="2:15" hidden="1" x14ac:dyDescent="0.3">
      <c r="B60" s="84" t="str">
        <f>'NPA 5YR'!B129</f>
        <v>Revenue:</v>
      </c>
      <c r="O60" s="83"/>
    </row>
    <row r="61" spans="2:15" hidden="1" x14ac:dyDescent="0.3">
      <c r="B61" s="82" t="str">
        <f>'NPA 5YR'!B130</f>
        <v>- In January 2022, the ODE implemented increased state support as passed by legislation Ohio House Bill 110.</v>
      </c>
      <c r="O61" s="83"/>
    </row>
    <row r="62" spans="2:15" hidden="1" x14ac:dyDescent="0.3">
      <c r="B62" s="82" t="e">
        <f>'NPA 5YR'!B131</f>
        <v>#REF!</v>
      </c>
      <c r="O62" s="83"/>
    </row>
    <row r="63" spans="2:15" hidden="1" x14ac:dyDescent="0.3">
      <c r="B63" s="82" t="e">
        <f>'NPA 5YR'!B132</f>
        <v>#REF!</v>
      </c>
      <c r="O63" s="83"/>
    </row>
    <row r="64" spans="2:15" hidden="1" x14ac:dyDescent="0.3">
      <c r="B64" s="82" t="e">
        <f>'NPA 5YR'!B133</f>
        <v>#REF!</v>
      </c>
      <c r="O64" s="83"/>
    </row>
    <row r="65" spans="2:15" hidden="1" x14ac:dyDescent="0.3">
      <c r="B65" s="82" t="str">
        <f>'NPA 5YR'!B134</f>
        <v>- FY2025 miscellaneous funding is forecasted based on FY2024 levels.</v>
      </c>
      <c r="O65" s="83"/>
    </row>
    <row r="66" spans="2:15" hidden="1" x14ac:dyDescent="0.3">
      <c r="B66" s="82" t="str">
        <f>'NPA 5YR'!B135</f>
        <v/>
      </c>
      <c r="O66" s="83"/>
    </row>
    <row r="67" spans="2:15" hidden="1" x14ac:dyDescent="0.3">
      <c r="B67" s="82" t="str">
        <f>'NPA 5YR'!B136</f>
        <v>- As of the end of FY2024, the ESSER program has concluded.</v>
      </c>
      <c r="O67" s="83"/>
    </row>
    <row r="68" spans="2:15" hidden="1" x14ac:dyDescent="0.3">
      <c r="B68" s="82" t="str">
        <f>'NPA 5YR'!B137</f>
        <v/>
      </c>
      <c r="O68" s="83"/>
    </row>
    <row r="69" spans="2:15" hidden="1" x14ac:dyDescent="0.3">
      <c r="B69" s="82" t="str">
        <f>'NPA 5YR'!B138</f>
        <v>- All other FY2025 federal grant revenues are based upon current allocations.</v>
      </c>
      <c r="O69" s="83"/>
    </row>
    <row r="70" spans="2:15" hidden="1" x14ac:dyDescent="0.3">
      <c r="B70" s="82" t="str">
        <f>'NPA 5YR'!B139</f>
        <v/>
      </c>
      <c r="O70" s="83"/>
    </row>
    <row r="71" spans="2:15" hidden="1" x14ac:dyDescent="0.3">
      <c r="B71" s="82" t="str">
        <f>'NPA 5YR'!B140</f>
        <v/>
      </c>
      <c r="O71" s="83"/>
    </row>
    <row r="72" spans="2:15" hidden="1" x14ac:dyDescent="0.3">
      <c r="B72" s="84" t="str">
        <f>'NPA 5YR'!B141</f>
        <v>Staffing:</v>
      </c>
      <c r="O72" s="83"/>
    </row>
    <row r="73" spans="2:15" hidden="1" x14ac:dyDescent="0.3">
      <c r="B73" s="82" t="str">
        <f>'NPA 5YR'!B142</f>
        <v>- Salary increases for FY2025 are assumed to be 3%.</v>
      </c>
      <c r="O73" s="83"/>
    </row>
    <row r="74" spans="2:15" hidden="1" x14ac:dyDescent="0.3">
      <c r="B74" s="82" t="str">
        <f>'NPA 5YR'!B143</f>
        <v/>
      </c>
      <c r="O74" s="83"/>
    </row>
    <row r="75" spans="2:15" hidden="1" x14ac:dyDescent="0.3">
      <c r="B75" s="82" t="str">
        <f>'NPA 5YR'!B144</f>
        <v>- It is assumed that the employer paid SERS/STRS rate for FY2025 will remain at 14%.</v>
      </c>
      <c r="O75" s="83"/>
    </row>
    <row r="76" spans="2:15" hidden="1" x14ac:dyDescent="0.3">
      <c r="B76" s="82" t="str">
        <f>'NPA 5YR'!B145</f>
        <v/>
      </c>
      <c r="O76" s="83"/>
    </row>
    <row r="77" spans="2:15" hidden="1" x14ac:dyDescent="0.3">
      <c r="B77" s="82" t="str">
        <f>'NPA 5YR'!B146</f>
        <v>- It is assumed that the employer paid benefits rate for FY2025 will remain at 20%.</v>
      </c>
      <c r="O77" s="83"/>
    </row>
    <row r="78" spans="2:15" hidden="1" x14ac:dyDescent="0.3">
      <c r="B78" s="82" t="str">
        <f>'NPA 5YR'!B147</f>
        <v/>
      </c>
      <c r="O78" s="83"/>
    </row>
    <row r="79" spans="2:15" hidden="1" x14ac:dyDescent="0.3">
      <c r="B79" s="82" t="str">
        <f>'NPA 5YR'!B148</f>
        <v>- It is assumed that the employer paid payroll tax rate for FY2025 is 1.45%.</v>
      </c>
      <c r="O79" s="83"/>
    </row>
    <row r="80" spans="2:15" hidden="1" x14ac:dyDescent="0.3">
      <c r="B80" s="82" t="str">
        <f>'NPA 5YR'!B149</f>
        <v/>
      </c>
      <c r="O80" s="83"/>
    </row>
    <row r="81" spans="2:15" hidden="1" x14ac:dyDescent="0.3">
      <c r="B81" s="84" t="str">
        <f>'NPA 5YR'!B150</f>
        <v>Key Non-Payroll Related Expenses:</v>
      </c>
      <c r="O81" s="83"/>
    </row>
    <row r="82" spans="2:15" hidden="1" x14ac:dyDescent="0.3">
      <c r="B82" s="82" t="str">
        <f>'NPA 5YR'!B151</f>
        <v>- Sponsor Fees are projected for FY2025 as a percent of state revenue at 3% per the terms of the sponsor agreement.</v>
      </c>
      <c r="O82" s="83"/>
    </row>
    <row r="83" spans="2:15" hidden="1" x14ac:dyDescent="0.3">
      <c r="B83" s="82" t="str">
        <f>'NPA 5YR'!B152</f>
        <v/>
      </c>
      <c r="O83" s="83"/>
    </row>
    <row r="84" spans="2:15" hidden="1" x14ac:dyDescent="0.3">
      <c r="B84" s="82" t="str">
        <f>'NPA 5YR'!B153</f>
        <v xml:space="preserve">- Management fees for Accel Schools are included in this forecast at 17% of revenue per the terms of the management agreement. </v>
      </c>
      <c r="O84" s="83"/>
    </row>
    <row r="85" spans="2:15" hidden="1" x14ac:dyDescent="0.3">
      <c r="B85" s="82" t="str">
        <f>'NPA 5YR'!B154</f>
        <v/>
      </c>
      <c r="O85" s="83"/>
    </row>
    <row r="86" spans="2:15" hidden="1" x14ac:dyDescent="0.3">
      <c r="B86" s="82" t="str">
        <f>'NPA 5YR'!B155</f>
        <v>- Rent is assumed to be $309K for FY2025, per the terms of the current lease agreement.</v>
      </c>
      <c r="O86" s="83"/>
    </row>
    <row r="87" spans="2:15" hidden="1" x14ac:dyDescent="0.3">
      <c r="B87" s="82" t="str">
        <f>'NPA 5YR'!B156</f>
        <v/>
      </c>
      <c r="O87" s="83"/>
    </row>
    <row r="88" spans="2:15" hidden="1" x14ac:dyDescent="0.3">
      <c r="B88" s="82" t="e">
        <f>'NPA 5YR'!B157</f>
        <v>#REF!</v>
      </c>
      <c r="O88" s="83"/>
    </row>
    <row r="89" spans="2:15" hidden="1" x14ac:dyDescent="0.3">
      <c r="B89" s="82" t="str">
        <f>'NPA 5YR'!B158</f>
        <v/>
      </c>
      <c r="O89" s="83"/>
    </row>
    <row r="90" spans="2:15" hidden="1" x14ac:dyDescent="0.3">
      <c r="B90" s="82" t="e">
        <f>'NPA 5YR'!B159</f>
        <v>#REF!</v>
      </c>
      <c r="O90" s="83"/>
    </row>
    <row r="91" spans="2:15" hidden="1" x14ac:dyDescent="0.3">
      <c r="B91" s="82" t="e">
        <f>'NPA 5YR'!B160</f>
        <v>#REF!</v>
      </c>
      <c r="O91" s="83"/>
    </row>
    <row r="92" spans="2:15" hidden="1" x14ac:dyDescent="0.3">
      <c r="B92" s="82" t="e">
        <f>'NPA 5YR'!B161</f>
        <v>#REF!</v>
      </c>
      <c r="O92" s="83"/>
    </row>
    <row r="93" spans="2:15" hidden="1" x14ac:dyDescent="0.3">
      <c r="B93" s="82" t="e">
        <f>'NPA 5YR'!B162</f>
        <v>#REF!</v>
      </c>
      <c r="O93" s="83"/>
    </row>
    <row r="94" spans="2:15" hidden="1" x14ac:dyDescent="0.3">
      <c r="B94" s="82" t="str">
        <f>'NPA 5YR'!B163</f>
        <v>- The majority of other operating expenses are assumed to grow at 3% in FY2025 over FY2024 levels.</v>
      </c>
      <c r="O94" s="83"/>
    </row>
    <row r="95" spans="2:15" hidden="1" x14ac:dyDescent="0.3">
      <c r="B95" s="82" t="str">
        <f>'NPA 5YR'!B164</f>
        <v/>
      </c>
      <c r="O95" s="83"/>
    </row>
    <row r="96" spans="2:15" hidden="1" x14ac:dyDescent="0.3">
      <c r="B96" s="82"/>
      <c r="O96" s="83"/>
    </row>
    <row r="97" spans="2:15" ht="15" hidden="1" thickBot="1" x14ac:dyDescent="0.35">
      <c r="B97" s="35"/>
      <c r="C97" s="90"/>
      <c r="D97" s="90"/>
      <c r="E97" s="90"/>
      <c r="F97" s="90"/>
      <c r="G97" s="90"/>
      <c r="H97" s="90"/>
      <c r="I97" s="90"/>
      <c r="J97" s="90"/>
      <c r="K97" s="90"/>
      <c r="L97" s="90"/>
      <c r="M97" s="90"/>
      <c r="N97" s="90"/>
      <c r="O97" s="91"/>
    </row>
    <row r="98" spans="2:15" hidden="1" x14ac:dyDescent="0.3"/>
    <row r="99" spans="2:15" hidden="1" x14ac:dyDescent="0.3"/>
    <row r="100" spans="2:15" hidden="1" x14ac:dyDescent="0.3"/>
    <row r="101" spans="2:15" hidden="1" x14ac:dyDescent="0.3"/>
    <row r="102" spans="2:15" hidden="1" x14ac:dyDescent="0.3"/>
    <row r="103" spans="2:15" hidden="1" x14ac:dyDescent="0.3"/>
    <row r="104" spans="2:15" hidden="1" x14ac:dyDescent="0.3"/>
    <row r="105" spans="2:15" hidden="1" x14ac:dyDescent="0.3"/>
    <row r="110" spans="2:15" ht="15" thickBot="1" x14ac:dyDescent="0.35">
      <c r="F110" s="236" t="str">
        <f>'NPA 5YR'!F12&amp;" Year-End Balance"</f>
        <v>FY2024 Year-End Balance</v>
      </c>
      <c r="G110" s="221">
        <f>SUM('NPA 5YR'!D178,'NPA 5YR'!F45:F46)</f>
        <v>0</v>
      </c>
    </row>
    <row r="111" spans="2:15" ht="15" thickBot="1" x14ac:dyDescent="0.35">
      <c r="C111" t="s">
        <v>166</v>
      </c>
      <c r="D111" s="234">
        <f>D39-SUM(D26:D38)</f>
        <v>0</v>
      </c>
      <c r="F111" s="236" t="s">
        <v>105</v>
      </c>
      <c r="G111" s="234">
        <f>G110-G35</f>
        <v>0</v>
      </c>
    </row>
    <row r="112" spans="2:15" ht="15" thickBot="1" x14ac:dyDescent="0.35"/>
    <row r="113" spans="3:4" ht="15" thickBot="1" x14ac:dyDescent="0.35">
      <c r="C113" t="s">
        <v>167</v>
      </c>
      <c r="D113" s="234">
        <f>'NPA 5YR'!F27-D39</f>
        <v>0</v>
      </c>
    </row>
  </sheetData>
  <mergeCells count="26">
    <mergeCell ref="B25:D25"/>
    <mergeCell ref="F25:G25"/>
    <mergeCell ref="B26:C26"/>
    <mergeCell ref="B27:C27"/>
    <mergeCell ref="F27:F28"/>
    <mergeCell ref="G27:G28"/>
    <mergeCell ref="B28:C28"/>
    <mergeCell ref="B29:C29"/>
    <mergeCell ref="F29:F30"/>
    <mergeCell ref="G29:G30"/>
    <mergeCell ref="B30:C30"/>
    <mergeCell ref="B31:C31"/>
    <mergeCell ref="F31:F32"/>
    <mergeCell ref="G31:G32"/>
    <mergeCell ref="B32:C32"/>
    <mergeCell ref="G33:G34"/>
    <mergeCell ref="B34:C34"/>
    <mergeCell ref="B35:C35"/>
    <mergeCell ref="F35:F36"/>
    <mergeCell ref="G35:G36"/>
    <mergeCell ref="B36:C36"/>
    <mergeCell ref="B37:C37"/>
    <mergeCell ref="B38:C38"/>
    <mergeCell ref="B39:C39"/>
    <mergeCell ref="B33:C33"/>
    <mergeCell ref="F33:F34"/>
  </mergeCells>
  <conditionalFormatting sqref="D111">
    <cfRule type="cellIs" dxfId="2" priority="2" operator="equal">
      <formula>0</formula>
    </cfRule>
  </conditionalFormatting>
  <conditionalFormatting sqref="D113">
    <cfRule type="cellIs" dxfId="1" priority="1" operator="equal">
      <formula>0</formula>
    </cfRule>
  </conditionalFormatting>
  <conditionalFormatting sqref="G111">
    <cfRule type="cellIs" dxfId="0" priority="3" operator="equal">
      <formula>0</formula>
    </cfRule>
  </conditionalFormatting>
  <printOptions horizontalCentered="1"/>
  <pageMargins left="0.25" right="0.25" top="0.75" bottom="0.25" header="0.3" footer="0.3"/>
  <pageSetup scale="55" orientation="landscape" r:id="rId1"/>
  <rowBreaks count="1" manualBreakCount="1">
    <brk id="39" max="15" man="1"/>
  </rowBreaks>
  <customProperties>
    <customPr name="AdaptiveCustomXmlPartId" r:id="rId2"/>
    <customPr name="AdaptiveReportingSheetKey" r:id="rId3"/>
    <customPr name="CurrentId" r:id="rId4"/>
  </customProperties>
  <ignoredErrors>
    <ignoredError sqref="G28 D26:D38 G32 G30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1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0.xml"/></Relationships>
</file>

<file path=customXml/_rels/item1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1.xml"/></Relationships>
</file>

<file path=customXml/_rels/item1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2.xml"/></Relationships>
</file>

<file path=customXml/_rels/item1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3.xml"/></Relationships>
</file>

<file path=customXml/_rels/item1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4.xml"/></Relationships>
</file>

<file path=customXml/_rels/item1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5.xml"/></Relationships>
</file>

<file path=customXml/_rels/item1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6.xml"/></Relationships>
</file>

<file path=customXml/_rels/item1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7.xml"/></Relationships>
</file>

<file path=customXml/_rels/item1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8.xml"/></Relationships>
</file>

<file path=customXml/_rels/item1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9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2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0.xml"/></Relationships>
</file>

<file path=customXml/_rels/item2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1.xml"/></Relationships>
</file>

<file path=customXml/_rels/item2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2.xml"/></Relationships>
</file>

<file path=customXml/_rels/item2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3.xml"/></Relationships>
</file>

<file path=customXml/_rels/item2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4.xml"/></Relationships>
</file>

<file path=customXml/_rels/item2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5.xml"/></Relationships>
</file>

<file path=customXml/_rels/item2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6.xml"/></Relationships>
</file>

<file path=customXml/_rels/item2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7.xml"/></Relationships>
</file>

<file path=customXml/_rels/item2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8.xml"/></Relationships>
</file>

<file path=customXml/_rels/item2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9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3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0.xml"/></Relationships>
</file>

<file path=customXml/_rels/item3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1.xml"/></Relationships>
</file>

<file path=customXml/_rels/item3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2.xml"/></Relationships>
</file>

<file path=customXml/_rels/item3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3.xml"/></Relationships>
</file>

<file path=customXml/_rels/item3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4.xml"/></Relationships>
</file>

<file path=customXml/_rels/item3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5.xml"/></Relationships>
</file>

<file path=customXml/_rels/item3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6.xml"/></Relationships>
</file>

<file path=customXml/_rels/item3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7.xml"/></Relationships>
</file>

<file path=customXml/_rels/item3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8.xml"/></Relationships>
</file>

<file path=customXml/_rels/item3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9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4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0.xml"/></Relationships>
</file>

<file path=customXml/_rels/item4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1.xml"/></Relationships>
</file>

<file path=customXml/_rels/item4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2.xml"/></Relationships>
</file>

<file path=customXml/_rels/item4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3.xml"/></Relationships>
</file>

<file path=customXml/_rels/item4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4.xml"/></Relationships>
</file>

<file path=customXml/_rels/item4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5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_rels/item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.xml"/></Relationships>
</file>

<file path=customXml/_rels/item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.xml"/></Relationships>
</file>

<file path=customXml/item1.xml><?xml version="1.0" encoding="utf-8"?>
<AdaptiveCompressedXml>H4sIAAAAAAAEAO2b227bRhCG7wv0HQTdT7TnQ6A4CNygNVC4QZyr3u1hNhYqS4aoJM3bdyjLlmyRUROEPdh7Y0Pc4e7P4f/tgVxOX/55NR99xFUzWy5ejPkzNn558uMP04tLxPXoLNMhp1CVrEBqq0EJG8EzriBmo0QwLGQnx6PzcIUvxm/ePxvZMZ0/Gk2btoafsMwWszXV3WyO0vEVXi9X64v7pdtCKr4Oq3Vz9/Mu/g0d3shBHoPRhUEyJYJimCCokiApJbjIphRlxnvnUw2/LlO418j2+CyP1p+vSbYZjyYPCxPO569yXmHTjFbLTy/GbjxKy/mHK8oS64j/Az+f8Omk/Xev8Uln69O0mq1xNQsPq8E5XuFifUHJDzlcU0x70WL8IK5Vv2jWYZHwoGSvjBTn9ra8Or/47c0vZ6e/vn719vzs/Gd+eAGt1N4qb2U1XY1ty0YzEmq4PZS6iWozPaKw2frzu03SxXj788ZksktSK2pbfYfcHlF3BZTEB/eiI+vTyc5gX7AdeR2DTRaYMBaUTgU8MgsJA4u5cBdiGsR2/rjtxJO3HbeiQ+sm7H/uO+p9pc3aQLY+UXfHPUQnHUQVk+NM8SzzIL7j7Ljx5JM3nuH+cfrOBKEdd44GfE2jfjQJHJIDS2QsFimZt2oY3/HjvlPVd9w9Tt9xldBgaHu5SOZDG8AbyYFH7bLmmTPGh/GdOO47XX0n+OP0nZbU0SXvwbBM46xHhMCEovmdNTp7FoS1w/hOHvedqb4T7HH6LmrjojUSBE8BlGIZnFAMjNTUDSaD+JC47+S7veldR4o2trPVdt+8rFBfa7uNNeaU2o94Gua4yGH1eqtkWUqD680tyx9Wm+y3bW4aYqZHYNpWcpY7y+9H0KjKyMVfPuV4wHqjqq+9g5S57hy1LfXW1GLVmaV/e95iSkkqcfACI02akwLvkSbNhZfoueBF49Acd3huw7GrHIs+TCrHPUl5ohwnKaQLLoKzkeaBwSJEEQOYjJZ+8RjN4OOx7uHYV46FrBzvtFeOezmW3qDXzkDGwkGZbMFzKYAn6yVLIkjth+a4K37zmog9eZC5FaqSvNNeSe4lGYMMKDKti2UuoJIlkhUrYErUBHeWMQzzZGaPZNtHcn3jayrI+9oryL0gG8uD0AxB20ggFx3BO8FoiRxFyj4Wp8TQIHfk8wbk+g6dhuRv3btRST6essdEMmFcePtWLnAlQHkjwJtkwSrF2x0JkdnBJ9e+j+S6KYFIro+79rRXkntJLlrQ2thZCKxIUNkYiNbQmEwTbsmN0aYMTnL75r0b5brPg1DWFeWd9opyL8q0SjbOMw/CB0K5BEJZ2AQse82kDbKIMDjKfTsYbN3CoDir8+s97RXlXpStTdomxoCxkEAJaSCUghAwqSRD9MKxwVHuAOEG5bothFD+1u2XFeXjKXtMKPPIBQqTgIZiBQolggtBgVShiIw+Yxp8Xwjv3eBVd4a0oHwFPQdeJUIGIBpEl6i+B+0V6X8UaSWNLAozKKcYqGQkBK3pp2SZ5tiZFy4HQZrbHdO9a2b7NJ9kV6J2LX0Hov4TveS+AmGk/tt7fzqd9aXGhuxAppP7nzRPL0NzehkW77E5KWHe4HSyd+Quatacbht4vQhxjvk2+LDg7px5aNZvsVCPcfludoUngglaQ2gQ7h33z7l8zvkzLhgzjP8+nTyMvqumuVx+Ol0u1nTZZ/R31WC6+YJ7q6C3fHeJs5xxcdvp3Pucu7snuusID+bHX/WlTkdHR9ntFHN7r7o+RG8v8eDj9elkE3ryFwddyGgyPwAA</AdaptiveCompressedXml>
</file>

<file path=customXml/item10.xml><?xml version="1.0" encoding="utf-8"?>
<AdaptiveCompressedXml>H4sIAAAAAAAEAO1dW29cN5J+X2D/g+D3GpPFYpEcKBkMMsGugd3sYJynfeN1IqwiB5LmhsX+9y3KjiO3W9ER0NU4c3xeDLn7NJvNun9VrLr83d9/vL74a7+9u3p389Ur+xvz6ndf/+u/XL79off7izftq1fVkSOTDSDlBuS6hYI2Qs1ULOVRfeBXF9/lH/tXr97c1Hc/9ou39/m+/9hv7i++v+037ermz69kzYuLy7u56h/6uLq5upfvu3t4VV6/7T+9u71/++m7H96Ut3/Kt/d3H//78fk/yssPW0wujmpowPBsgYItEFtq0IpJ1plWuMVXjz4vK/zHu5o/+ZIPr1+1i/t//CQ/RX7T68M3a7++/n1rt/3u7uL23d++euXTq4v67vovP8rRmSMf+J/+j68tucvX849Pvv/10Q1c1tur+357lQ8X6tcP5/lWaJJb/kmemb8bXx08N3/Azd19vqn9s3cevSd7bvIT//j7797+1x///c03//Ht7//03Zvv/g0//wlzq08u+fO27o592Yf3Lq7mRm20n+/14bF52hfy3NX9P75/OHh7bBNzGx8WPLLBJ7bx8Q05toPTP3LOl69/4apf4TXyobaUOpg2GKjaCrGUAfK/4n23MaPX4bW4hNdw5zUbzVZ4jUbvpiWIOQuvtZAgYS7AbYyeIgrLFR1eC0t4ze68lnwMG2G2Orrr3hlw1SagSAWSJws5FCTvfC616jAbL2E2szNbouA3wmx5mJqGcWB9CUAmDSiGI5TMSJ1zKy3pMJtfwGwu7cxmQ9oIr7VUClVEcC4UEJsqHhvHAXngCMi5DCQdXqMlvBZ3XrMhboTXMGRvcxBeqyy8FrFAsc5CNLmNMMSMdtThNbeE18LOazZsxWGj0XpsyGCcWE4ygSFVChBS7D6MVtEMHV7DJbzGO6/ZwBvhNS7sfGoe4igokWipkCx1GLHn0DnFyE2H1+wSXvM7r9nNxAaDordUDHTsRvRaJ0jUnfxTSiXrigQHOrxmlvAa7bxmA22E15wY0OzLAKErA/WIkLKr4GzzptfkjNOJDWhJ5sDtmQPhNbcRXgujFGtrB2zJApWJecQUgW11rieu2bMOry3JHLg9cyC8dmSvD4/9s/GaM9ZVx2JDHQYgzAyZRcNhRTfyKMF4Jb22JHPg9syB8NpWMqKZcs/EBBiyxAbWSBw6vIeRuHlR376wTpaKliQO3J44EF7bSkbUcqVsQoDCLQMFCUYjSjDquVgfY2rJ6GTfaUneAPe8AVreSt5gRLGYUXit5Sq8lr2D2GsEJBypOQlRq5JeW5I3wD1vILy2lbzBIM8u2AyxxQ7EiJAHF2gkjnl0NCLpVLDRkrwB7nkD4bWt5A1qjcEOIyGo5/HBhrrUIPnmve2+x8PU76l4bUneAPe8gfDaVvIGxYYgoagDN0oRvWb61HAEEv0MbzoPZKU4dEneAPe8gfDaVvIGlWtCjANC6RKHxlnn0YoRrms+JfKjVaPDa0vyBrjnDYTXtpI36KYFHmaAa8xAJE5bTt6D61SpR2ti0imWdEvwNdzxNeG1reBrkXKxxRoYLeeJr2VIhBIlpFooBtccZxVeswv0Gu5pA2SXtsJrlHywzROwDWJDZ9VkpmEBa/QGPfZYderX3JJ8KO75UNFrW8mHOu9qixJ4cqMGlFOUEDQXGCNnU7Fhtl2H15bkQ3fFNnltK/nQ4oXRLGboNo1ZU+QhVtfB1OqK5Vh7V+K1JViu2eNQtIcJ6Y+P/bPx2rAZMVThsCyuGpVqIGP2YlKRsIRGuevEBnZJPtTs+VDhta1gHsWZ0m0kyOwj0OgOSsAGboQUUMKGPnTwNbcAy017OlRYbSvpUBa/zFOLkB8uI2OtkHIQ3WZGsYk9t6STencLoNy0Z0OF1baSDW2i1VoIBcysWSMMCUSRDfCl+Wgj2o46FeBuAeKR9mSosNpWkqHWdWMqBzDinQGRQdFvMYFlg51cz2x0DCguCELTHhcIq20lF4poS0E3e3iMBMTFQ6boQCwnOesL1ahTT4QL4oK4Q2uY/GbuGhBl5xpFaNU6oBjEbasuzpIP8sNJBMo6uVBcUCcZd2gNE7qtmNA6MlJgBLamAxkxpsmGAVxLHrHXzKjEawuwtbinQjGGzeAdaWBts7+fHaNOXuuQ2ggShHpnvG3DFSVeW1AnGXdobeq1rdhQHIGsmTW50UlowEnYrDQCN29S2VqGUaonwgXYWtixtanXtpJ3zyG4wVSgZD+AZqFHJo9AnQmL690p3dfDBeBa2MG1qdc2A+QiG3LUxEEbEhuYwZCI/PzLJOFDaofXYE/FawvQtbCja6LXaCuxwWgu1iRhgUXKYkNnP0lTGHKiHsaMQrtS7dqCeqKwXzWYNnQr/ppBE2q2DKE4iQ0oDygjGIg+sMs511h17lDZBVBu2KHcyWtb0Ws0QneUBsziXJiQGsRiKzQaPs44dBxeTTwVry3APMJ+1WBiuVuJDWozSM0iiHKTONRxhlKiMJxNpVWTm9HSawswj7DnDUSvKd6h+jwQQb1A5HMpUrzNf+QY9UT2yJdtxe8p1Ex2ohqKbbNfXiGQaNWDD9lVQ750o4NT8ZJ7b7QbI7RxK7zWg/WYh5F4bvbEMDzrqGOUoC55ot48Nx3sgJfc56XdyRaVbbZSMMFFXJ/o31dOAxVhtuxdgNB74RSqaDYlZlvSFIN29ADtYRXBx8f+6Xgtow0FHZC1HQhbghJDmolFGhhbrjXo8NqSxlK0o6LINm2F2YrEc70jQw5RPDbbKmQsM8cY0qgYC6IOKvrIYQtP8NoXymq3/Vp+4F/7N/m637R8++0H1ns3xl2/fzi59pfbhzOYLPZQOvqkoa0fFnnTjr7/6RPWzCs5z3zk+QfuH3b11Pd9JiHxuITMb3pypcndR0/pWdlFWuwAp3WLLhOjMzVCC9HPkWyzeRJ6sMmJDzzQ82GtzelF1z5pJ+yXWe30nPC6XXh34Z3RKzV2Sbw6Sg2BSDy9UnqGbFOhnrofSleYHgnvsecf7O6XWdDznOiC3WV3l93ZBadKJGY9QhtBPOXmE6RSPdTSe/al0TgcSnF62T1yRB/s7pdZ+fmc8OIuu7vsPtwQ6KXN2yhx0JxUlgKk+hD+Yu2uoC9Bp/vGI9k9QrsPDRF2w3tMdne7u8vug9010bANDC57C1R5QPSlArFr1EYzIsPasuuflN0vszL5Wad5N7y78L5P16Y0Yokw+mykQH6ma0uGFMQGOxHtEXUaKTwSXnpSeHek+ajw7mjVLrxv3vcVDRjmvLjU27S8BnI1AUxG39xw7Ly612yPZNLeS+8XWtD8nPTSLry78D5csmrN9GTBFDstb+gQy+hgbB8YONSadIp2Hzf7OML57/vKvKAm7zqXfn24yH3/+/3X/2v+T5hg/nXw7sNH/tDH1c3VXO/D7kWrfCLkDxQ/ktF/mkMX5vmf4MzL1wf7Ovj5hz90IaF97q0LTaEiGaAg1C4uVECTY7auBac0JYqfzyn4F+joVdP5qBY6L51nYYZJzokr/TC9NWbITUyyzZh7dTWMrDM1B5+XZ/+CUrRV0/nIgZybzrb4bsnWOem+AKVIEBMSVG/aIBZhD0OFzun52hz/ZUZMn7gITrGXyQL/7mhw9lTn4i/evzuvzxXEBIdGds40G3OYe4LIaMCn1EPKIWtBlWmBKf4ykcpPRZdULxM9C6ykXXZXK7sskuq4JuCSG9CcWi48TjCwmTIqJVKqq7MLamL9niI8miI8miPcBWoVAiXBp8daPJToJgDBBTJjA+tqo+Fa05rkYxcUu/FeL7O82G0XqFUIFBH5HrKDHrxYKFNRQsTBEEtKhjuPZnUs1OOWqk8iei+4hr9qBGAFiJ6VoD9GzOCSM0DeJMgpG7CMeU5H9ibq5F0e9zN9ktAv6J27E/rZ4cTVjTrA02zIXXyHjK5CwJFNTg2d14kXHzcTfZLQL7jKsRP6GULXPK/nxNk8xYov5GbfnlGAq88m2BE56dy3wwXgbXqBL7QT+jnV7R2VxtBTEqe3ZwvZDg81dINMHJsWoe3zhI4viCJ3Qj/TLzXWYihnGNVNvA/9dMYitG68xVw4JqVsjFlA6BdgfTuhnxkFxIWC7RUG+QpUU5gNRzpYamY07OyczrWPxw0knyT0C/IxO6Gf6d5YvS+uEIixFkPdbYZCKUPIw1VbsDqj43U/7t74JKG3kmBdAaFFhmPr1EC0dJrDvRBSTRZGr9ZQGaag1SH0gvAqbqViYgWEztZZR2KUvS1dJNoMyJEseE/NjskESrMa+HlEP2wljF5BZYwTz7rYInQOLgBlTxNzRjAmminT3ZCS5l4QRse91O1khO7RGLYzPUclzd4XHWIeCCGMZsVMp+aUENAFJjrtJvp0NY2lI4+egGcfLJHoCFlMNhSTUqgUMjadayN2QfGqNTsydjJKx15GcMZAK3Xe7pPIKhfnoPvabUuJqemUKbsFcbQ1W7HSK6B0J1MklvYgqloo3UuFyN1CD6FwN5VG16lrdAugMWv2/NXpQNA8IguBIeMEQUN1EEMKYLjxyNxJ1LgOpReg3RLi7ZQ+mUx7FMom8cDSvJttUhPP2yDYQq1W7wyjkvZeEEpbs3tkJ6N07eKTUWRoPF1vL2F0mdObnK2VTM6Zug6lecFFXrsVkV5BMJ3svGaSI2D2c7BIjVB8cXMoeaypIQuptQn9ZLsFuxV0bAWE5uSjb4GgVieEDlwlxiIG77o34vmWHtUJ/WRPHLsV1b0CQpuSo8+eYdjegbgWSL0QcKkhDo6Vo1IX8yWNy7aSwVoBoUuiVroJQug5L9Y0BwURwXMaY6B3Renm2CNC/0pr2K0kpVdAaZvcrPn0wF6cbwmsJcLigFCLk79LtkJuHb87LPC7aSuUXoHfbboZPs3BE6M0Ud7eiN8tMm2Gs8352f+ZdSi9APK2L+kZu1P6mbS0TdgTWnApZyDrAsRmEqTkxOmOzUfUucfvFhSaWL8XCZ4uxMohipNdIIxZyF+LUNp4cc1aDY7Y+KSEj9ESzNvv2Y3TxVhhDA4hgU/idZMRJ7ykNpFQ6tZZFn2uI9O0BPP2e3bjdPiYyxizbWBSMLM7h58yLW5Z9j2LT45sdYqKaAnm7ffsxukoTYmwVQfB1ADkQ4ZUhOa5kC2ulyo+uQ6lF1SbWL8VKHQFlG6FfPJ1AFIbQC4NSC0OKKI5x8OdDS07vSS7sZneSiugtA1RnK9cJbYyFigVcbudQ2jGE9c8GnedSkFacLXSbqa70gooHXs1vbkoAVbJE/XOs94kg02tOAzZB6dkp5dUFr2kv9JO6We0t2EhtMg0ekogYdWAnLFBJM+VTOdqdfIbtAQje0k7np3Sz7RdagP9SASUSey0MRJPU+mQULR5jqZn43QovQQje0nvlp3Sv07pwTy6NxECN5YoK7U5kJdAxLz3WTKodeuOlmBkL2kqslP6uQmlPbSYC4Q53JBCJYidu9A8kO3OIillOPwSjIx3jOx0td7Ot4JlpjQyTjRUoqzuPYThfCxIjg6H15+K0kswMt4xshPaaWtbLRYwzVnDIwUohiy45jFhGQW1ZHoJRsY7RnYySqOPGEOIYOIQSidfIOVQp4hHcc1cFr9Mh9JLMDLeMbLT3bHkUFz1DkIx4pGNZiClUaGy7cOY0UNQ0t5LMDLeMbLT+d4hV3G/xURzkihrtkRIVhy0mps3LrkcWYnSSzAy3jGy02FkpgdsPYIEWeJxp+4gz/LQEFNwpWKOVaeOzC/ByHjHyE6nvT1S7D2BS6LCaTBCiSNAdIwlBbYm61QX+SUYGe8Y2enQUGJvMVlITPj+TlZqzBAbuei7M84qyfQSjIx3jOyEtaE+USgPKQ2RaWtEpjkSZJ98yL6QU8pP+yUYWdgxstNVIgSq3ogzNrDSbGQj8XRi8c1EqWdm68NQ6m+yBCMLO0Z2Ou2NhhsWCav6THOgQ4mykhFj3XE0Z60tQYfSSzCyzfSyWQOljUkGnQce8+4087x5FzJQsz1QNy54pVtZS5CTsGNkp4unPfluxoCIo4hMD4bsbIdsO8ZQsHTU6XHCS+LpsGNkp6sCHt30MTr0wLMFsBO324tbxrYM06PQn9Qv4P3KHNWtICdnv5d1+fon+e8vvf8vf8h33/yQb/7c774e+fquX75+9MrHp67uvvkwA+Dbm1yue/v54c/f+PiZY1MDFs2feGr2xMvnTjwxc+KpeRMfZz98+2gCEyVzbBbti+ZELCL8Lyscm93wxNyGy3Z193Du377gJ3mzip/01IHHNe/O21XvDle9O7fq3dGqdxdELI5MtVnN9njd2wvr3l5a9faE9Va9Pbvu7eG6t+fWvT1a8/ZsEr13ZLjuSrbn47qtRly33kvr1ntp1YrFprBq0Ujrthpp1WrZprhu4q7aavjk1729VTvzNqV18966Y420bpcgrdolQOPWzHtsVn16bFftULFdtUvAZtWSy2bVeo/Nqo0aGly3Ylm1x8Jm1f4em1U782jsunlv1XEum1VbDTm7dRN31S6BTatWyzat2h21Mwxf8/b8WrbXH23L+eSObOqz7zlWT/NzlcCvrh+O/ujTre9DVF0/slVdnx3qnk98qmzoVOeflPevy5/+sIv/ydc/luc/5fpBeX1d+fJJ+fyTsv5JyvRNyvRN2vTV1Q982KXq1Osf9js7+fq6+o0Px6+feP2gbR9Z137x4a3sk6+vzJ9Be31d/cnK/hsf1o6feP1glPmfdPk/HA2IT3v+F7fvrq//8tN/PlRSKx+X1zWXTMrhEuquP8OZM5LDR23vS5mdrLZ1VtauTtc7ZaesvZ2y90ja3ovu+uFoFfkp19dVp0HZew9Wlz8D6spvcMrWX8zNOa1zUFZHQdn6K4NdrAzWcVSmb1J2tq22OtKlb0BtcVY2N6isrlGZfw6HwZ16fWWwKCgnC4IyGBWUwaiZTDmfOdOldTycOnvy9bX3rxzJKiduonLomowufef6Z430lVWTcqQWlXG8qEzuiUOekdzhcGTEidf32p6q0/Yktcsqzhq4zSqLsyoTZT/caCc9tUH7s5PjnF+nHEWyMvVZWdWzsu5l7ZSQckkYK4OirAyKsnZK8bzagw+nQJ56fasMmlllcT6cfKtw/uckt1WWbmWMjpUxLlZOSbBySoKVMTpWxkhZGSNl5Qw+W2Xrpo2Rakd2yjmCqd/OqU5ROYOpbJ2DsnUO2tYTldkJz+uMeWXrQNrlZNr7V9aupF2fpuwdeWXr7LX5X9l78crW/7C9+anXJ2Xv1J/XenplcT6cFXLy9bXJwWclBytLHytbB1bW3qxMblZm16BsHYJ2fZoyfx4Oezz1+qys7visOeWgnVNWLiEIyiUEQbnEYp7/OcmtHGoF1K7u0y42DuckR1ROM0XlNNNMI541zaGd81W2TcoXyVn5IjYrX2Rm5YvM4Qz8c05lrp01U74XP/d/1uNSlg5lV4eVXR1WbhMRzovqB+0kjrLnzMqeJyt3TWHlriasXMDGygVmrH2vVrnrFCt3ZZnye2bf8qw5R13ujcoFYFG7AEz5VuY8/3NeY1H8rsvXvzI07uNH3vZfPnX5+rNhfpfX+e7+T33c9rsfvr/6sX+NBgkMAbrvbfqtsb/16TcmcWDy/z2HE3769Mdl7n5497dv3t3cyze+kX9v73qdsw0/TiN88v33K/w85PDtD73fH4xGnB/+5NX5ocvXD49+/f9TU06TxHEBAA==</AdaptiveCompressedXml>
</file>

<file path=customXml/item11.xml><?xml version="1.0" encoding="utf-8"?>
<AdaptiveCompressedXml>H4sIAAAAAAAEAO1dW49cx41+X2D/g6B3RsUiq4oMZAdZJ8gaCLxGnKd9q2s82LFkzExuWOx/X9ZYUkaj6ejInmr3dI4hyOo+p/ucPh9ZRX68vfzV3767fPaXfnV98frVZ8/xF+75rz7/9397+c23vd88+7J99jyOEYVcBVHKwLU2yCUECOpiqK05h/j82Vf5u/7Z899d5Vc3z/4jX+ZX9eLVn57dfstz+75nz15ez3//po+LVxc3dq3r23ft/av+/eurm2/eP/rmoB3+Pl/dXL97+e78r+3t29vDmnqSKNCwKXDyCupFQVL2RKPZf/T8zuftG37/uub3LvLm/Yv27Obv39vPiM+fvbh/sPbLy1+3dtWvr59dvf7rZ8/d82f19eWfv7OnFh44/3/63z/Hly/m/967+IsHr/6yXl3c9KuLfP9r+mX/rr+6+cbAyC1/b+fMH+2f3ztv3v2r6xt77P2DI3eO2R03+31f//qrb/7r6//88ovf//bXf/jqy69+5z/8AfNWD37l29u6fuhib449u5g36pk+vNfb0+ajfmbnXdz8/Y+3T10fuol5G2++8KFjV/3SHuZf+hf5sr9q+eq3b679eozrfvPZczDRbH++un3g8yq3EuPigVuqb77ly/bg8ffPQOfcyxcf+cjHT7i5vatD1/vgIcnDD2le6eA3vXxx4DE9APkBYN8dMEG8J88PSO684Fsl/SeqG4fzFGKFRFSAcSQozTH45F1lJ104rlbdh86fOut31f2ZVdftmnuymus4Rj9UbJdVD0zDrIPKFXorpEPZmYWwWnPTAc2lXXN/Zs3d99zT1VwZSjVmhtT6AC6hg3ZCaG6wZ+TRI6/W3Aee563m8q65P7Pm+l1zT1Zz63AxBunQcQTg7CJIcwTUQ6s9xYhjubX8gMzdam7YNfdn1lzaNfdkNXdIjhXRzGMd5ue20kBGbxBcqAkx3jJoKzQ3/UNz3QHNjbvmYuCtmos/QnPvXiui23op+70/vLxVZXmAYvykK2PyeqxLH1e7UEpBrgGosAOeDqlwZdshMRFRKSxtiXbpx7Ur7dqF9/2Jd6ft2vUEtCvlVGNnD6Gi+YvEEQrWDrVpFuTsMfUl2oXu4+olu3phDLt6PV31ItdlxIEgOhS4pmbq5TLQKN3+YFEdS9QrfFy7cFcvpIM+1AeCx3cFzwv9RJknU+3NQv/Jqn1kE603H4Y5QCG2aJuIM3lHLBBDqykmdJrWUBckHxdz3smL4+4ieJ5LedISmvMdRq+2lOfQISspuDBK0cgjV10j5BvcfN659eN6Imcq5DmWiF4d9Eq2knsSKOZyA2KPHFwbmOoaId9gsPCetHFcMutMhbxKRUdVwJXogZUriC3eYMs4qxaPAxet5LRByN2/vJCvNY0/dAHSsVyAIyfxOJ+iiThEFjNYAgXIqB5GpBQaZh68xvf0/HExp506PaZVjomORu4cV8q9Ky3UmkGSJPM9PYFmM2Akau7FBF7qGgLTb1jMaQ+/HdMsP18pL85Rri4BduwwLXGQ4AX6SG3GxSjWRWs5bpDy3fk8pl1+xlLeow4RAXNBBbjkDjk0hTa6i117Nfd0TTBqQ6yXdu/zqIa5J9lsHj0tw7w2CVxcB8poYp4pm+tJHmpUtXWcyLe0RMzjhsWc96jQkf1Pf7QQ1JHFPGCrgg2am0UktXUoKg5caJyaa17yGpslbrDMw06zHJdL3Jw9+7RMlpAbxtoQgooZ5hjN80wcAHMmzKNxXCXkGwjzsJssx40KnamQK3tyEir0KNG8zxah5KSQUqg5R8zk1pQDxrhByPeCwOPG989UyF1HHo4jSCRbyf0MCPWAMOpIRVzTiGuSWNKWlXwnEo9tlZ9pVKjWXkrTDjHMCL+UABqLh5g8kTYMvcoaMd+QxhJ25/OYVjmT3t+4D1/skXN+47mSmLGqxiwVzAOwfaQMAaldQMPIDktspnxrFGwDiRl3t/eYHsGuYCuiBKGEkNBDZywzFqaQRRLEGkYojTrdryZ4JAWTDSUrce8JdkxvZFewBQqGJBKyOEhu1jOzbWNl9iTAjr71EpRGXqNgW3awPdh83DBcOtf4hMsyCmeE5NPMdXYZsm+zs+Ro6pOSW2So6YYwXNwd/qN6Qp+gUU9sMe+9ZvYdWh0JuPIMUJQByuKa1OIpr8no1w1RuLj7+0d1R85XynNwJaYGgaqt5REJxDmCkXKNJuS2rq8xWXRDrnPUf3kpP6bkfaBgaZ2CHVnKmbVjT5Bq8sCuMahrFRQpeEmV4qL8ON7A3eoehzt2iOJM8+OiWeUciKFSQ+CmA0RbAmTyvfkkAdd0/OEN/qfu5eTHNMy9xs3u59MyWVLtOTpsJuVhdmp1AqVjhKoBOfXk/aLFPGxwP3UvzzqmYX6+Ul6T1tBlQJ3WyqRrIbMzE71qYi/Kpa4xzIPfIOW7+3lMsv58pZxactEls1g0ziE1pUIe2mEMc0dbd93xmg6g6DawLOh2m+XYprmcp2k+hFEoZjAb3AFH80XziA1iiyiVVHJbJehbOpq53Ww5Mmu+Wc6f1oKeEZOfTWe7K7PVrCcoOQ5onOuIxRV1a1xQE+Etcr4zikfmzc9Uzkv1hWqo4EKY2aAxgkhx0FMYhMo9hzXZoOg2tO5D3NPVjppNc7ZyPmR0H0eAMOfRMc7+CbkoCDZV73wP7NbIOW5Zz/dqxOMa6Mz3Jw8evtbTEvQm5Gigh9w5A7fc7F/mkxJrzqGSU11TqoVbeijgXpF4VNm7v5doSJurt049FhrT8CXemioK7HMA4Uwwcg++1dFGX0Ms4paWOOaE7YL+cwo6p3VW05FN9NEcO2UIJcw2Cmm2OmsNRioDe8JBsmhCg99AoWPYucWjmuhna7kk5aZOHVDrcw59jma5jAzOo4+B2tCwiFrc0snPIP6Xl3MleuBeb09bUdghPy7vHCk++AQ+8eI/rvzXLs6nrWa1ZY2RzAn2HYHHME9YWSHkwazRnOJFzY/vbCYPrEQ/xGO3q9hlLv3y/nfc9L/dfP6/7v9evrj9172jtx/5TR8Xry7m9725d1P493TxVgAeKOw5POBw43DDA4MNX764d1/3fv79H7o5VdDF4pggxeHmBG8ETYZ1xNgKY5OwiMC+A/ND5/9AX+84PxbOGkr1OTloMv198QKSh/lCOXskjj7xGgL3Ds6HJrXjJ9RC7jj/c5y7a6Ny7zC40sQ5g0ZN0G0BD6br6pVW43xorjd+Aqmz4/yRfmLVJ8pEZvYO26PV1u3ck8CotmpXGdxlDa1xB+dDU6DxEzK8d5w/kjE0tM2+zRB6U8M5IJSZMeQDx9xznfOF1nSJ+AfOD9joP+D8CdzVWpwfco0+AectDvBxYZ/DRirVAjKCbdfdmVlW0uwE61xqsQ6/KA4lG2D/BA93h/3tOxtHcYzo1TNgnxxeGgmESgXHgX0IzoRhURHmBtg/odJ4h/3tO9uizhyUuDA40jGnaUUoZq+DGeUtyKgDq19DabkNuH9CrtyO+9t3tgVhlUNI7MClMZvCNj+HKisUT2a4S4qR16h7+Djs6WSM9Z8I+5bE2SPb7p4y+4IQgjfbvfSp7oPBd5m7Pvo61vQCxg3LfDoZ4/3scPeNuustgAQW4EEDSs0JsnJ25qBTud8paME8uYO4n4sxf3q4cyyzOWyCwNWMee875Dk7szJ2aj428+SWz3E4iPu5WPOnh3uvXLA1B4LdfPfhBcqcs9f86DpQnfCa+R1py/5+Lub8CeJuoA/fGvQUzZzP5sZrTGr7O2LgJCO59X3RDuJ+Lub8CeLeCjrJzhx3jsCKCEW5QcacfOji9AjD1w7i/gk1rCeN++m5cTxYbIfvUHqZGSk1Qi7myyU0Zy70xv5+qdWC0ZIHcT+ZYPnZ4Z6IWijDQ6hCpu9FJ+4FXMgpsJfKY80kgLuDcw/hLicTPD873FvKbsxMy9aLzIFVBDoMfAoYQ56jThbFZGiDXScnE0w/O9xJAoWGdWq52fOV2Lb2MCBF6b1lKqGsoWlpQzBOzoWvOz3chTVoxwwxaJnt1GydH7a/8wjCbdRYZE3GKW2Ixsm58HWnhzsLh6gJwX5rNT8um77XqjCHzzIPUq9rcqbiBrtOzoWvOz3c6+zOkquHUcT0XW8ZnBFM6bMr7GOqsmadj1v293Ph604Pd9vGc6rRHHZR8+NKZRAX02wOWzyZE9/LIp42bsD9XPi608OdU/eSeU4vyIY7VVP14gWqiYHDWmdUfg1Pu8WuOxe+7vRwr0w+NRngHc7G/qbqxZsYRG0h2x6fHK3hadMGnlZ2vm4ZT0vFDDqz63Agmz0fEdQMOuhNdLSKqm5NR03ZkG4jO1+3LM1qlJHVdvXGOZldJwLalSCQS5obN8pral10Az+vO1+3DHfBzLGo7e+z62KVCGWm1bbhh0uN63Br8i50gx+nO1+3jJ+X3oVSgDSoAWOooIr2kuxtPwz4vmad1w38vO583TJ+vowUsRIoFTS7jgdksr+aIkppVIqs4W14S9GEOxeFP70AfOytD6oDgngHzH4mXowANSLhkJCwryFueEv+vNs1fhXwmJIPaVQIg2YEXjNIIwfiRiXvnO+4BviwwbJDt1P0y0IznUPGVoCCN+BxRNDs3My3SrmbL+fcmhD83bbxh4HfOfpludRzYBf66cZ5AW7N9vjBBC3kkCpz8nVN6cR7ndQPIn86JbBnt8mTIqWMAwh9BO4z2yqNAanM6VaDvfOLWnS6DeEZ3Iti1/lzShIlDhi1zuasqqA1Vailm3EXUgh1VVP5LYb9Xhe7DPnM5q/HlsALzoF2wpAlCXQ0SRhFObQ12/x77acPI7/H5pYhP+w2bnNv2m1XQ0dQtGWgWoZycdHlNW2o7qz1D2x6b3A/mdjcT2x08WAXtiOTtNV29WimO9dgBl3yDYr0AjxyajFVH3h5o4vDQJ9MMO7pA91awEHKQHNQBtMwX11pQGvcyQ1HRIvGqW8B+mSib08faC9ButJsHlhs6Z7dxcWlDE26tFKCt317eVeDg0j7k4m3PX2kS8MaaRa4jkbAWW4JmAwJU2i+Je28pukYbtFpfzKE+9NHOgXNRbBCJ56pkYa5tO7nBN6BnWr0bQ3tcrfE7TDSJ8OwP32ku4ta5qjCWHi2IuoJlGIHZebQq23ZizpQ3S1qO4z0yfBrTx/pEH2KGhIwdzdHgRDkUYsBT91ssi49LmolyFuQPhk+7ekj7XI0n3UO8JqazG02ILH9GRxnpjqkjEVI0yadPhn+7OkjHbLvTc2/iiXbPi2doNTGIOJ1lqxKvD95dEGJ4mGkT4Yve/pIJ/Opyhxtk4ufbInt2BojmllWbT0POTRchPQW4sTvDNnjZbfkGChFgeqm7V3KABVE0KAlsDlgflHg624Z4mGkd4rs8QpSAjrX0TRZJ9KdEpTZC9T50lurMnJfgzRv0umdI3u81duzN1s7QxVhmI1EQLF4wFDL5MBdoDXhDd7CnNDOkT1eppJzFNgn6JL8nBTdoUjIMKR528MH5kVFZmELc0I7R/Z4SEfzmjPbmt3CmF1dzZ8WbLNhBA0h7jrWtH27m5N2GOmdI3s83juIi5UiyO3wnOwIJFWGVGMaLsSQ2hreO27S6Z0jezyLTNl5NAc6ISZDmjPkhB2IWxwjltYXtfiKW5gT2jmyxwtPJ+8IXQVu3lZvZ8ZYSVSAnKA5XuxbXtT0YwtzQjtH9nhIm+nlymigZeYRkym29I6QSh2CfXg7uLzdw2Gkd47s8XhvTxLEkM7U2hyrwVAiItREVVjtT1lU6L9Jp3eO7PGyyAomEtegYpnTvs3sLm1Ee5mRRjZjTdcUAqUtzAntHNnjWWS1+VsO1LdAtnons8iKRsjNd0VtWssa5iRtYk52juwRy3lrirNtwwh1hi7THJeBARS5p05JmMISpGVLHhnvHNkjcmQ91Gwbs8dZuE1BoUhFGLWj+ohssC9vnH4Y6Z0je7x92itRiQGqonlZ0hAyDoVgOk1+pEJ9DUemW5gT3jmyxyvXoxiGrw56MHwZu+3TZE51MKidcs8Z15Tu6BbmhHeO7PHi08X3QVzNwXJjtkPPZnujAW++V8u+1+7XWGS6JY+Md47s0ZCutfUxOyRyaDNqqQnyrMnT3FpMOJvsrOHI3iu+Pgz1TpI9XogDfXDON0BXJnXSPZRSA8zRw9yEGoVVlZdbuBPeWbLHyxnsMY7YZl+0OTreZQ8yPAKJb+Rb1rRsCukW8oR3muzxzG/Xk/dZAZOhzDRmCLN1KN630VA86ZrOaO/VUx+GeufJHs+nrrmxkwiuTa1m87mKawIpc+FMOYa4qDYLtzRNiOfiVJ9e6XzqkXvoZJ71ba2Wi1AU2+x23CT6EFJfZKVtmTOL8Vyc7NNDfng3Midb3sm1ya6YzqPYTp6FcmdVCouaI22ZRIfxXJzu00M+UshxzNGTY46uqDN7QQKByyYTHVtPi0bVoN/SEC2eixP+cyP/8sX39vL6H6+/zddffJtf/alffz7y5XV/+eLOO+/Ourj+4urCHsRF/u2rXC57e3vyhwfefeYyX9/8oQ+D+ts/XnzXP/fOMzgGT39E/aXDXwb9hVnw5iXKf8+7f//sd19z/e3rv37x+tWNPbYv7e+r617nj393uweP//ANb5/CN9/2fnPv2c0Pv/fu/NDLF7enfv7/dMAZ0tkSAQA=</AdaptiveCompressedXml>
</file>

<file path=customXml/item12.xml><?xml version="1.0" encoding="utf-8"?>
<AdaptiveCompressedXml>H4sIAAAAAAAEAO2d328cN5LH3w+4/8Hwe8UsslhkLRQvAm9wZ2AvF2zydG/8UVwLp9iGpGQ3ONz/vuTYUWRZM+o1wsDb4ovsme7p5nA+VWTxW108++Pff7h48pNeXp2/ef3lU/zCPP3j83//t7PvXqleP3lZ+1uRlFolcD54IBsyiEGCXJlsYpNqdE+ffJN+0C+ffvvXL56Ep/3zT56cXY0r/Enb+evz637tq8O7/f1Lffvm8vq7D4++P9gPv02X11c3L2/O/7a/fWiOYk7sm4HCLQMZLZCoFShEFm3l1oif3vp8v8Kf35T0wU3ev39en1z//LY3m58+eXb3YNGLi69qvdSrqyeXb/725dP49El5c/HjD72XzD3n/6/+/BzPno1/Prj5s3vvflYuz6/18jzdvYxe6A/6+vq73vmpprf9nPGl7dM7543Wv766Tq+LfnTk1rHe4jp+lq+++e6/v/3Ply/+/PVXf/nm5Tf/YT/+AqOpRy/5S7Ou7rvZ+2NPzntDGcPHTT2cNXr6ST/t/Prn7w+d3tvw7uU7yNx9TRqNen/5e5p7pFE3B3on3vkt7un1s2e/AnYCu866plACGMsByJcGoiZA0WRybRhTLlOwk4exs48eOwz2nrYeTvsX5657XxeqZ6hBSnd3KJCji5Apl4iGsLo6hTs0D4PnHj14jLJP7jhZHzHGPuD7PupnLhC1E9iyMbk5ZyTQHO7wYe5ocYdxn9whFWVNw8vlDp+GBMIOAbOP1WNFY3AOd/Zh7vzizuI+ufOuO7oiAmxqH2dFFZKx1Od3gX0Vk2wIc7hzD3PHiztr9sld5BBD8AK1mj7OBmZIXgVEaixsvKQyJ67gDdyJxIVe75zLNxcXP779r8ONN/u/cJtDF+7p43ctPMbh3RAHafOQj58389lzzIEdWCwJiEyFaMkAO9+H/sKqd0eZ34j5WyHNPW7hgHx49LzzJ4fS9AmIX+pF79qf9EW60Nc1XX79viVvWrvS68NPVn+8PPT+uOfhRoaPNLC8v8jLeu/xD8/oM0nTKT79kYdPuD606tj9PuqyeH8fjTsdvdIwq3t76aGf0mL38ht/S/m8fQZya4UKgljNPSgt1IdI7UFpw5YFLTavs33GPXwffEZcPsMeM8nlM450yvIZ9x74LX1GcdbFFDPEkHtMl4JCtjkBVw39FebM0+cZ/tjUevkMu5mz5TOWz/idfIYTVvGRoWpDIK4BBJ0FLEGcKTY5L7N9xn3nH+Rl8+idBgZLv6PX+NBffaq0vfzVw122/NWn+StNLqmtFaKrDaiE7q/INOCWfXdh1eU0Z936lr8Kx/zVyofh39VdLadxc6flNE44DQ6YrDcKPuTuNJrPINEaiC3bUiW3SHa207jnt3vnNFY2U5/krKnGrbYvr/FZeI3uMhqOXIyEZIGELQiXAIEIRx5aNmF6aHRPF73zGisVrXuNtQh7q+3La3wWXqN5S1xjgGSaA6rMkAP3uUYPWhwye27TvQbeY3Tv3MbKJOxuwy+38Wvbl9v4LNyGS8pRjICV1N1GS91t2FDAVPHGheSaTdPdxrG8qLCyogjNilFutX25jc/CbYRQfCjGgDGpAFnHkFpTSFqouJTFRjPdbdyTfvfObazksu42PvXBheU2Hu6y5TY+9WmnmiJlAg22zzakeUg9bgGXWCSz9yn46W7jWEoqOpLHubyxzPfmTst8T5mvkSpsHEgt3XyLK5AzMZBKRhccU52eHIrHMr2QXHycD44t87250zLfE+Zb+s9VM1doLiKQV4SYooOqjjBVG0jnmO+tR6COzdlF4j+xRniRsl7cvcy1/v36+f+Z/+8UjP/dOXr4yK+FUN43v5vGB1b+/kmkj3+o42B9RME9XXIUzbNnd9p15+vf/aJbw7P+O2MyGRJ7BULX51kl9fAsJVVGshTnzLPiw0/+oENaWbk7ciupGg6ECAVDAWJvIGpOYJyoaEX0oc2G7dgjIx02v7I5dwRb9uQCuQZFSgRyPoF4bKBkm2uJqqlxNmxHZ6AdtpWKtyPYxMVKNjkIJtY+Yao98jFRIVjK6KtFlTlJn3FDknqHbaVw7Qg20yIVMQ2a1zDq/1VIoRioJZKNXkiTmw3b0QzjDtvjXBrbK2wxtVTJgPO5e7bBWY6Bgbm1qLUFF6ZXdzyamdphW/kiO4LNleJTlQgatIw6FAViMRaURdSRG7VZZsN2PKER/eNcNdwpbNmx9+QzZCeuR6Pds6WSLWQqxXHW4POchJa4IaFl0LZyWnZEW42S1SXttPEIR3Pq46ivYK1z2ErAMn/t42gexKBtpULsiLbYWKKxAtzCeAjRdd/WjADmlHMLITLPyfGNW3J8O22rQsuOaKOaWzMNwSMykITu26RV4IRYMHpDdytY/faluE+ICH6JCDuCDUmMYZMh2uzHQFpBXLHAPmB1tqPGcxQr2SQi8BIRdgSbq33EFJuBaxvP5WKBxDmCidn2EJWV65xxVDaJCLxEhB3BZrn4mDEC2lGFU5qFWBXBqWgkbQknbaQim0QEXiLCjmATlmIMZmjdkwGZwiCKBDZRrZZDVTN9+5QTIgIvEWFHsGUrlJ31YPrACRQkQjbap3A55uTRheCnBwgnRAReIsKeYCsUSL2H5krtAULxkIJakB6X+hJsyZNyj2WTiMBLRNgRbIViZlMaRPG2Bwg2goQ+lmoUdM14Tnf3SfjtYTslIvASEXZEmxgyysaDjUWBNAaQyga4me7bkLPFOfVzZZuIwEtE2BFt1tTmk1APRcUDlZYhi8lQqZjMNod4t1DFBNpOiAi8RIQd0ZZdqsR92haM6wFpHWNqlfEkQvTkNeRk5tCGGzYhGbQtFWFHtJWK0oQK8FjdJRoC6dCtxDXhmKUIzgkScMP2FZ22sGSEHdFmiFqoRnuU0AMEGlO2mJMCeowmNqcpzkk1wg0bHwzalo6wI9ok5dAEMxg95Idb7lGCi2BzdcGmWL2btFPslpL5nbYlJOyINleyZk7do8XUR9JoLIjvw+lIMgrVYqQ4R0jALQXPO21LSdgRbbU5TylUCOpHOamRvlsyQsrcWrWe4t1KzRNoOyElhCUl7Ik2TIIVXWfMtBGT6hBJG2gzrmrxPXaYs7qLmyosY1hawo5oi6mNzUMsGMedNrGdtlIatObEp4iJJqmkuKXE5sBtiQk7ws1Eb7ItAoH7nI0KRhBurgelRMU1b4TnO7dTasKqzrgn3Bwb5dRHUE12qAnBQqKaQAIi24jGpTwftxNyQlhywo5wI+KsVSPEwAyUWhyLbw7UqpFiudgwCTfcJCeEJSfsiTafvGloQbojA/LeQ6Y06qeFVgzaNOvpvtu0nZAT4pITdkRb0+7brClQU3UjDQQhB0pQgvcVrXNcJy254SY5IS45YU+0SahGKoNRVKAqBrJLAizOG5+DzkoDuU3bCTkhLjlhR7SVUeBbcoZm4pBKs0AuicBJDpGjV21zUtxu03ZCTohLTtgRbext0dQDBE0SgORQpzoThOotjg17pU4S5nGTnPDPlLpdtH3utJEJNUdJkEb5D0JnQLxW6NGo1orJapkkzOMmOeGRVkXfKW3Je0GxDWw0PUrIUSEFseCbhljIOjupAOpt2k7JCXHJCTvCzWfrG4XQh9KWgXxqkGyfwrGUwB286tIkOQG3yQlxyQk7wi1nadH5CLaOqNQog5Tu4oRbZa6U3SyxFLfJCXHJCXvCrRT10RjweTx5VSr2qZsnUC9Gq6OAftLUzW6SE+KSE3ZEW2M1pXMFjqsBCq07N84eXA8ZyDTfTJk0dbOb5ARZcsKOaOPmMNWCI52yh6U2CSTvGIIGRW+aazxJKrWb5ARZcsKOaKuJVHxLYHD4NhxxQsgDuVSwsQ9tllRqN8kJsuSEHdHWQwSxKXRn5lp3cMUkiIYjxBjVqeSaw5y9Em7TdkJOeKT7iO6UNiINzKmA66MmENcEqaUMlvvIWlPJTPPnbSfkBFlywo5oK8hRWAw0pNhHUm9AEhnoI6h3KXXoJu2RfJu2E3KCLDlhR7SNBTWpVcGW1H1bywUyBTw8Np+xBwpYJy242W1ygiw5YUe4JbYNTVGodRRDNawQa4tgkohYVldp/sTtlJwgS07YEW5eqi0lBLCSOm7VOxCqDMW1kMkIFZ6UdmS3yQmy5IQd4easdm+GFlIcj/oxjtJaGCCmkLSEkfE2p644uk1ygiw5YUe05Rxb9p2x4kagYId4VSNCNC0bZImCk6ZuboucYM2SE3ZEmw0oFksELkNOqLlB9KO0FvfIwbuc0E7KqXRb5ARrlpywI9rIt4qkHjCUPpJ2viClkKH5ZrV4H34P2o7LCdYsOWFHtDlqhA3Hxt5piFfF9pFUCTC5PpK2GgPNH0mPywnWLDlhR7T5MT+jzliSseSWxw6lJoyt/KwIupK9ThLm3RY5wZolJ+yIthh7GOo6aIbDeIa5MKTQ/2cyZs4mIJr5vu24nGDNkhN2RJuz6FGrhdyo01ZRejgaI1ix3ojU5GcV4HWb5ARrlpywI9xSsLaOxI8QhpwQZVRyKwrIWX1EW4JMyjpym+QEa5acsCPczGFlLSbAZvvMjczYFiYzYM4t96iUeNKOuB/gdlxOsGbJCTvCrTYpPQRVqIcF3uYCxCyduVZb84w+uEmBAm2RE6xZcsKOaLOE1HKzULKjUVqrBwqoBkr/Q4F7iEqTltxok5yAS07YEW1G++QsGwbufqwHCiFDyjVAiFVMFvHsJ2W50SY5AZecsCPaQsnVx8LQZ2j9T+0TtySxgPbgtNroYptVzZ42yQm45IQd0dYEXY8UEkjFAKR02DvBgssYnaRQJUzKF6dNcgIuOWFHtGlDcjxKa7VYgVAJstQKBkOrtraqcdIzzLRJTsAlJ+yINldIUxlbwuTh24jGNsyOwZAWVwql7CYl8NImOQGXnLAj2hraIhwjtGAMkIsKueZRfUazdVpsbPNj0lNyAi45YUe4IcecURM4bqMciBvPL/eRNSZXvRRGayfl79I2OQGXnLAj3BJprFoa2NJDBHLFQ9baoKAbOW6O3awSvLRNTsAlJ+wItz5WZtEyNpfXHij0IKEHCtFCrMYmFwtynrPJWrxF2wk5wT7OBd5Lvehf8Cd9kS70dU2XX7+n701rV3r95dM++6g/Xh76YGB2GKcMH2GyvL/Iy3rv8Q/PQDNS9B/4yMMnXB9adex+H1nJPaHiL3c6eqVB+L299IjMN1GQUZsdfOlTEpLmQYoUcJY81kqe737V38h8ZaP5Ps4V82W+N3da5nvCfCkT2zJqI6lHIAoRcksKvvJ40N4atnXOZM9stN/HqUEs+72507LfE/brSFOoVMCHUQiZE3X7HebcPKWs7JOZv/PYSft9nOvsy35v7rTs94T9arDaY9wGPgcZqcIJorMNqrOmhZZEfo9CN6fs93Gu7S37vbnTst8T9ltb9Zp0LJbyEB6bA8m1QKSxd5lL2ekk4dFttN/HuVi67PfmTst+T9hvrB5toQo2S581jyISMTODEGKqaGPDSRuJ0Bb7Jbc25frXxe3s2dv+8tcLn71KVy9epdd/1avnLV1c6dmzW+/cnHV+9eL9Db5+nfKF1l9O/vjAzWcu0tX1X7R1vl59f/6DPrfGEhgC675H+YPBP3j5wggHJv8/Z8/unn1zmatXb/724s3r6/61X/a/l1daBmY3zT16/N0VfumF716pXv9J2/nr8xtKx4c/eHd86OzZ4dTn/wALOlo9iAoBAA==</AdaptiveCompressedXml>
</file>

<file path=customXml/item13.xml><?xml version="1.0" encoding="utf-8"?>
<AdaptiveCompressedXml>H4sIAAAAAAAEAO2dXW8cx5WG7xfY/0Dwvsyq6vrqYKRAUIxEgKEIlvdm7/qj2iJCkwJJJ/Eu8t/3bVqSxWGPNEKmH8mrSQBZ4gz76Y+qp7urzjm1+eM/f7o4+Xu9vjm/unx06r6xp398/J//sXn5qtbbk2fjo9MQu2kKbjSN986EVLJpXdU/6+D6mkLtijs9ed79VB+dvvjxm5N4qt8/OdnczFv4U53OL89vte2bu5/q59f19dX17cv7n775UB+/7q5vb9798933X+jHd7vTeV8622Xjw9SbYN1k2jSMxpbJ15Cm3Df19L3f1xa+uxq6e5A3Pz8fT25/ea3dTqcnZ9sfDvXi4sk4Xtebm5Prq388OrWnJ8PVxc8/6Sz5he//rf7y2G3O5v/cg58t0jfD9fltvT7vtjdTL+pP9fL2pU5+N3av9Z35oP3p1vfmvb+8ue0uh/rgk/c+0x6P82V58vzlX1/85dnT77598v3zZ8//7B4ewLyrOzf5drdulmBvPjs51466hzt69535PJ/oS+e3v/xwd8rbpT2Y9+HN1pY+u64XOpN/r0+7i3o5dtffvgFfTdNNvX10anRY48/Xd2d7psxnztm0Y5eGN1t5Ni5+fv8bzlq7OfvIr3z8C7d3e7WL9+AkleWTNJN2bmlztuM0LVzvHVf13QdqhVuNeaHZzsC3PfQD/TaOfT+5ak1MJZjQ+sGUlBr14OhG53zX9mXtftvs6Lf+2G8/Z7+1x277xXbb1E6hNKk1bdNHE/oUTOdTVbe1/ViSD03s1u62YUe3bY7dNoVjxz123Lsfb3fckH1q7GBG1yYTBtuYzk3VtL5v2pr1uBzi2h037ui44dhxP2/HPT4of7kdd4qxTdYm46bcmtCEZIqrnUlN6sbaDlPbrd5xl74/99h47Lift+P6Y8f9Yjtu7WLTpupM7DvdcYvvTclDb6a27ceuVu/b1Uem8o6Om44d9/N23ObYcb/YjjuOpcs1ZhNzVMcN+lup1hvf9E3fD203lGbtjrtwPu86bj523M/bccOx436xHddPbQjd2Js4Rad33DyZfgrFjGMuesPNY/F2lY7r3G891+7oueWr77nepXbfrru4Ex/qumxL63yjW4FrTPKhmtBOyXSltaY2fVeaOHQ5rfNs55qPt7T22NJ8u/dN4pNb2kNWBFm7bjVrsDLIWs8M26ySLHdcpew9lXYI2EIPXQ1GNsVCtsXSFgwWS+JOY/J5vdbI3oBDX4urZTQh+/mPWkwbbTU2x+iGxg9Tu9Kjnv/4DdjZ4x3Yc52oDR67AzvbFOxWJdh2K14Xht2rZhh2r5phDQnDnj1nGNn0uVv+DMNu+TMMs9UMAw0SLGiQYEGDBAsaJFjQIMGCBgkWNEjYOVS6Cgw0SLCgQYIlDeJIgzjSII40iCMN4kiDONIgjjSIIw3iSIM40iDb0y7rwkiDeNIgnjSIJw1CvsAHTxrEkwbxpEE8aZCGNEhDGqQhDdKQBmlIgzSkQRrSIA1pkIY0SEMaJJAGCaRBAmmQQBokkAbZzn9ZF0YaJJAGCaRBAmmQSBokkgaJpEEiaZBIGiSSBomkQSJpkEgaJJIG4SKPZhhpkEQaJJEG2T/c/BAw0iBc5NEMIw2SSIOsGNT8EJZJg6wYLbYAIw2SOYP4DFpfMO6aCcZdM8HQa8ZZXzDO+oJx1heMs75gnPUF46zvM2h9wUiDgNYXjDRIJg2SSYNk0iCZNEgmDZJJgxTSIFzOywwjDbKd+L0ujDRIIQ1SSIMU0iCFNAiYieAzmIkgGGkQMBNBMNIgYCaCYKRBwEwEwUiDgJkIgoEGKWAmgmCgQQqYiSAYaJACZiIIBhqkgJkIgoEGKWAmgmCkQcBMBMFIg4CZCIKRBgEzEQQjDQJmIghGGgTMRBCMNAiYiSAYaRAwE0Ew0iBgJoJgpEHATATBSIOAmQiCkQYBMxEEIw0CZiIIRhoEzEQQjDQImIkgGGkQMBNBMNIgYCaCYKRBwEwEwUiDgJkIgpEGATMRBCMNAmYiCEYaBMxEEIw0CJiJIBhpEDATQTDSIGAmgmCkQcBMBMFIg5AxqYWMSS1kTGohY1ILGZNayJhUsAbqDCMNQsakFjImtZAxqYWMSS1kTGohY1ILGZNayJjUQsakFjImtZAxqYWMSS1kTCpYh92RddhnGGkQMia1kDGphYxJLWRMaiFjUgsZk1rImNRCxqQWMia1kDGphYxJLWRMKrgghiMXxHDkghgzjDNIiuCgS4rgoItgnK4E43QlGKcrwThdCcbpSjBOV4JxuhKM05VgpEHAQRfBSIOAgy6CkQYBB10EIw0CDroIRhoEHHQRjDQIOOgiGGkQcNBFMNIg4KCLYKRBwEEXwUiDgIMugpEGAQddBCMNAg66CEYaBBx0EYw0CDjoIhhpEHDQRTDQIAlMBBYMNEgCE4EFAw2SwERgwUCDJDARWDDQIAlMBBaMNAiYCCwYaRAwEVgw0iBgIrBgpEHARGDBSIOAicCCkQYBE4EFIw0CJgILRhoETAQWjDQImAgsGGkQMBFYMNIgYCKwYKRBwERgwUiDgInAgpEGAROBBSMNAiYCC0YaBEwEFow0CJgILBhnkNKC1heMu2aCcddMMPSacdYXjLO+YJz1BeOsLxhnfcE465cWtL5gpEFA6wtGGgQs/yAYaRCw/INgpEHA8g+CkQYByz8IRhoELP8gGGkQsPyDYKRBwPIPgpEGAcs/CEYaBMxEEIw0CJiJIBhpEDATQTDSIGAmgmCkQcBMBMFIg4CZCIKRBgEzEQQjDQJmIghGGgTMRBCMNAiYiSAYaRAwE0Ew0iBgJoJgpEHATATBSIOAmQiCkQYBMxEEIw0CZiIIRhoEzEQQjDQImIkgGGkQMBNBMNIgYCaCYJxBWgtmIgjGGUQwziCCcQYRjDOIYJxBBOMMIhhnEME4gwhGGgTMRBCMNAiYiSAYaRAwE0Ew0iBgJoJgpEHATATBSIOAmQiCkQYBMxEEIw0CZiIIRhoEzEQQjDQImIkgGGkQMCZVMNIgYEyqYKRBwJhUwUiDgDGpgpEGAWNSBSMNAsakCkYaBIxJFYw0CBiTKhhpEDAmVTDSIGBMqmCkQcCYVMFIg4AxqYKRBgFjUgUjDQLGpApGGgSMSRWMNAgYkyoYaRAwJlUw0iBgTKpgpEHAmFTBSIOAMamCYQbxHqyi4YMDjyw4Ltp2hmFunGGYG2cY5sYZhulqhpFNnwuAnWGYrmYY2KkjN1nnQ+Zmc2cY9lggGDfLJBg3wjPDyNPIjfDMMLBTg0tsCsaF9s4w8jRyob0+gOUfBAP7WfTcnKePDTcE6GPggrxm2HpH9u6Tm62P3n3wst7/rc3ZcH1+W6/Pu/d+vDm7rq+vrm9fdNfvf3vz209PnulYas5TV0sxuW2iCX4KprVTa/I0DmFyteTa3T/UzXdXQ3d7fnW5vXvn48nt3SGnh4e8GerFxZNxvK43NyfXV//QeQmnJ8PVxc8/XT46tQu/8Lf6y2PnNmfzf+8f7CJ/s3AK7n7+2zk76cbutb4zH/bCTXtzfnlz210Odelqvf1MuzzqCF88ef7yry/+8uzpd98++f75s+d/XrzKm7Odm9zsuMbvf/ZrWyvc+F4bwMnTpoBRmYJxY4lNASOPBANH3Mh8wJbMB2zJnJcWzHnxHiwg7skFeP2qC/Cyd2E/Vpca25vY+Grm9zyj1q9/Bhtik4vtpmadu3Dc4y7sj3fhNYfT2KbmprYrsYymdV1jQjsOpi02GTfUVFzXu7Gz6zS1tEdTa45NzYPv8LGsOHLLtmtrSx6s7007hNaEoelNqSmZecnvWPM0dKGu067zHu06fPXt2jlwjG+Gca8ygnEzqA4cvZxh3DO47rFcDIZgXAyGYNzbhWDcG6FgXAyGYKRBwCguwUiDgFFcgpEGAaO4BOMMEhqwNQrGtUbBuNYoGNcaQwO2RsHI1gjGFArG3c8E4+5ngnH3M8FIg4AxhYKRBgHrXIYGrHMpGGkQsM6lYKRBwDqXgpEGAetcCkYaBJzXEow0CFjnUjDSIGCdS8E4g+QWLNoiGNepBeM6tWBcpxaM69S5BYu2CMZ1asG4Ti0Y2anBoi2CkQYBi7YIRhoELNoiGGkQsGhLBhcS9DaCaViCcXO1gnERroJxgTw2cq1xhpGtkSshNMO4sDLBuLB1wbj0EMFIg3AlhGYYaRCuhJBgXAmhGUYahCshNMNIg4CJL4KRBuGCT2YYaRAwdU4w0iBc8MkMIw3CBZ/MMDLJnZsU9xEcSfWxrLgOARuX2fehTF22pqttNGHyvSmjDya7MHbO16mtW7eBQ8Vllj3iMuNXH5fpM5jG69OKSzix7XrMU65F7XqapsGEpnSm1KYx0kQObXCh6+M67brdo12nY7tesygJnB3kmzjGdjQ+xTlHd5hMGcbJRLW3sXVD2+V+labm7R5NLR+bmueWb5OuuUfHDK4U5zI4Le4yOC3uwEs2w8hQc3BaXDAy1Bxc/lEwMtQc7dTg8o+CkQYBl3+cwwtIGGkQcPlHwUiDgMs/hgAulyUYGE4ZwOWyBEOvGRhOGcDIK8HAcMoARl6FAEZeCQaGUwYw8kow0iBg5JVgpEHAyCvBSIOAkVeCkQYBI68EIw0CLpclGGkQcLkswUiDgBXfBCMNAi6XJRgZuwnWZNBLDBkoCtZkEIwMNQdrMghGhpqDNRkEI0PNwSx4wchQczALPrdgFrxgpEHALHjBSIOAWfCCkaF53PTIDCPDKbnpkRmGXjMynBIsvycYGU4J1ma1kZsemWFkOCU3PTLDSINw0yMzjDRISxqkJQ3SkgZZMSr1ASxZ0CDJggZJFjRIsqBBkgUNkixokGRBgyQLGiSBC6cIRq7ICJ7GhnyUC457gfchcbW8fHTcnOdc/Xq9a8aGCAeb3GRDZ+rdMj5Rf2trdcaG4sI0ub5rh3VChN0eIcLlGCK85qqVbFMrvuacojWxK94E1zSmdPoj9bmfgs++7dZZMcr7PZpae2xqHoxMtAWcjLIFnIwSjBtKFowbShaMG0oWjBtKFoybjBKMm4yy4DJwM4ybjBKMNAg4GSUYaRBwMkow0iDgZJRgnEEaCxYuFgxcAtGChYsF4/qZYODijhYsXCwY188EI/sZWLhYMO5OLRhpEDBDs7FghqZgpEHADE3BSIOAGZqCkQYBMzQFIw0CZmgKRhoEHAcRjDQImKEpGGkQMENTMNIgXAjCDCMNwoUgzDDQII4LQZhhoEEcF4Iww0CDOC4EYYaBBnFcCMIMAw3iuBCEGUYaxJEGcaRBwIoDgpEGASsOCEYaBKw4IBhpELDigGCkQcCKAw0YfTPDSIOQa71YcjEgSy4GZMnFgCy5GJBFGwi5GJAlFwOy5GJAllwMyJKLAVlyMSBLLgZkwZIUgpEGAUtSCEYaBCxJ0XqwcINgXD9rPbdIyQzj+plgXD8TjOtngnH9TDCyn3GLlMww7k4tGGkQMAC29WAArGCkQcAAWMFIg4ABsIKRBgEDYAUjDQIGwApGGgQMgBWMNAgYACsYaRAwAFYw0iCJNAiXxzjDSIOAob2tB0N7BSMNAob2CkYaBAztFYw0CBjaKxhpEDC0VzDSIGBor2CkQcDQXsFIg4ChvYKRBgFDewUjDQKG9gpGGgQM7RWMNAgY2isYuVgruCiyYFzNEsHI0i/ca64PgVzNN3GzTDMMbI0JrJYZMrg6fSjgGu6h5eIbZxjYz1ouvlEwbgjQRzBEw0fHDSfNMPLIwKq00YG1WyP4dDXDyAXjuUkEwbghQB8DWFgvBm7O08cClpoW7P9LTTA71CYN1Zuc2t7oEaSaXk89Zmq73nW5K3b7OeFQNcHCx2uCefvV1wRzef9gfH/65p/zEbriv+yWN9XJ96Vxxo7JquWN0ZRxbMwU29z0UxmnYVqn5TV7tDx3bHl5/5yT31fLK5OrbWNbM5RUTRg6Z7rSDMaVptFLehfGvFLJzbhHy/PHlvcJySy/r5aX++DsaK1puhBNCO1oujaMJvrRzhPPPk0rtby8R8trji3P7T8q8vtqecXaobd5NHl02YSx6G5rB2tKU2OObZhyO67S8vZ5zAtffcNr/IojZPBznbc+2akxyVVnQuOK6f3kTT8NvnbTkJrtcgkHamn73FzjV9/SfGpWjA5mm1rnx7YfijM+FEmtd4Pp05SNnh981nFG26xzO017NLX01Tc1l/ePSAzv302D/cLvps04liEPjamha03wUzD9MFQzjPP/Y0jdSpXU33t1XThFvxZSt58guYuurxfbW7mt/7x9/L/2X5uzu79tfXr3K3+q0/nl+by9N3uvbnCvid41gIXhv7sr/2xcurYP2kRZbpiLW9icbe3X1uFvH+i+D+ytC9VGvSDqfya0fTL9GIopPnZD6UsTt9M9D3+hm50X+hMUc7zQH77Qdci+nWxjSsl6apl8b8qgW4ntRnXmMSef1nk+fu9Ch50XOh8v9KEu9DDazg3OmSlGr2eG3Juuj8FMYaxd7by6+zrDju9d6LjzQn/CeivHC/2RhXX0phud7UwTSzAh1s70weuW3bR9E/RsmPLqPXrp+79e6E9Y7eR4oT98oUdbUte7xjStq/OyNr1pU+1N6tqkxzSb6naMxuEvdN51od0nTGEdL/SHL3Q7Tj6Ogx6421ave7nPpq+TNW5ILri+n4btCefDX+iF0/DmQn/CjNHxQr9/oTdnr/XP397bNq+6m6evussf683j2+uf6+bsvR+8+9L5zdM3r2/fXnb9RR0fT93Fjb788IN3v7P0wrfXO/au9+tPf7fe8V696536/iBhXipa+fAKLrXpxRfnHS/Nm/H85u7MfbvHTi2MJf0be7R9xHEpleaA219c6OWA209LZWwOeX6WEnIOev4XgpMOuv8L4ZMH3f7CfM5Bt78wR37Q7S9Efxx0++v2r8VV0A+6/ZWv71Kh8YNuf+X2s1RO/KDbX7v9rOuftFQx9qD+X/v+sm7/SkvFyg65/aWI9oNuf+Xzs1Tg4ZDbX0r/Puj21/VbWkryPuj21/VbWvn5M6/9/Lny81ta+fkzLSVVHnT/1z3/i9G7B93+utc3L5UoPuj2Vz7/S4WID7r9df2cl4ryHnL7Kz+f5JXff/PKzz957eefZh60u/mvy6G7rT9eXZ//T9WP51GvlZvV2q9lKw8LLaXlHvS1YO3H6pX3fylH+qDbX/exKC0V9z3k9pcyrQ/6WrCyVpfS+A76WLHybW1p0Y+Danvtx5bm82h7XW3kpXWqDtrtVn4aWFqI7aC3nZX3f2UtlZXPT1lam+6g7Wflt82lSrUHbZ8rP00u1Vf/t+YHPzATuBhYuxBUu7nobm6/r9N1vXn1w/lP9bG33hobjS8/uPYPrvmDc984b22y7r/nKeP73363mZtXV/94enV5K+Iz/Xl9U4d5xvnm7bzvzs/fbeHV+TjWy7dT8veOZXme/l2UwIPIvE/KsFoMAzgEcnfGw2rI3bmzayHdZzixu5OWVjvKwiM/6Sg3Z8vd521Ix8tXtd5uBYLMnfLeT+df2pzdffXx/wEheIm4MuoBAA==</AdaptiveCompressedXml>
</file>

<file path=customXml/item14.xml><?xml version="1.0" encoding="utf-8"?>
<AdaptiveCompressedXml>H4sIAAAAAAAEAO19XY+dx5HefYD8B0IXuatVd1V1dddG9sLxGrsCFlph5avc9WfMhKIMkvthLPLfUz2SuNRoaDWTtx3qVUMwTc45c+bMqae7qp6nPj77m3/7+sWzf+mvXj//5uWvPvF/5T75m1//5//02Vd/6P3Ns8/brz7hiL71VmH01oHZd1DRCsHpyNwi1dQ/efZF/rr/6pP/ll88+/Y7v/znFy+e/f5Vfvl69FfP/kv++o//9dmXr775n5/Yiz979tnr+aS/7eP5y+dv7Ae/fviqff1V/+M3r9589cNHv3vQHv5jfvXm9dt/vn3+l/blh/caubrQO4I4H4AjMWh0GUZ0QkF6qpw/eef77RX+4Zuaf/BDvvv68/bszZ/+aL+TfPLs08cP1v7ixW9ae9Vfv3726pt/nR/SJ8/qNy/++Wv7DN0T3/C/+p9+TZ7ps0/n337wBj598h18Vl89f9NfPc+PX6m/6F/3l2++ss84t/xHe878xfGTR8+bv8HL12/yy9p/9Mg7j9mbbvY7fvmbL776xy///vPf/sPvfvNPX3z+xd/hj3+H+Vbf+5Lfv63XT/2w7x579tzeKCmnH7/Xh6fNj/uZPe/5mz/9/uGT90+9ifk2vnvBJ97ge97G2wfsY3v06T/xOX/26X/A6s+CzVEZPYOk6IAxByjiOjSfJFJM0t3YA7a0BLZwwKasNwEb9hC4jDgv4AZM1UPpLFBqkeHD8MRlC9iCXwKb/uLBpgnvcrO5xkK1KwSfsiGOK6SaEFzu0beQ86htD9jcEtjSLx5spPZR3QNsIbfKVRiQ1K435xjKwAQhJ4fF98GV94ANV8AW3C8ebJroPmDL2JQyNLGMhn2OUJoUQKbYQ+o9qNsDNloCm//Fg82bBe4StBXW2jQ5SPHBj5Zk6ai5VSnBY/OulEF70MZLaMODtqD+LndbZKwcOQL2ibaYCmQpDgLl3rr6jHET2sIS2g75MdHmb4K2Fh21WgaM7hE41wQp9Ai+Jsmlau5lU0IqS2jjgzZD2xNv9uF5Pze0KVHvygHUJw/ca4CSsofRKtZeWseU9qBtidgNh2ubaKOboA3FU1DtEEswTxq6WEraO7QU1W5wzJr2MLthidkNctBmaOOboM2PyuZICZpGQ5uBDEpgnaKVUiKmMsIetOkS2uJBm6Et3ARtnQop0gCuXiwnFYacBCGTSoqjBNI9dJsscbvhcLsTbXITtGmtJMEF4NSb5aSlQW4GOd8wOQous+t70LYkW4UjW020xZugrdCQNCxa60QETFSguJQgyhgjxW5ZxJ4sQZakBDlSwkTbXVRS7D1raQmwEVtOGggU+9SxYuLmc+W8RyWVJS1BjpYw0XYXLYFCYxo5QHVsd1vVADloAoqxKHGOkTfFbUtaghwtwdCGd9ESSncosXZozhJTZm9ZgtgtV0qsobaEkusetC1pCXK0hIm222gJlXseuVu05gvwUIQ0agDvZQj6FllxD9qWtAQ5WsJE2120hBSQQlIFGbPgqIhCLnlYipqCT1K0x01325KWIEdLmGi7i5bgeuwDA4OPGCxLQILUxYPj4Drl4jPvYXdlSUuQoyVMtN1FSxhhZAmZgDQjsKMKibLdcoGwNEshsO+pb5MlLUGOljDRdhctocbS1XMCrDkBa02gRAgRtbNPMXjd40njkpYgR0uYaLuLliCDRnA8QA1uFq21BClJAFdrSiX4qDHuQduSliBHS5hou4uWENhpGzFAjtFy0tgKlJjZ8oWCgq440j1aQlzSEuLREhBdvAu7i64RZt8gOLRMtDBByY6AcXjtOfjSN91tS1pCPFqCoS3dhd1FC9UenGjhNBkQ7ZDFNehuWE5aiqa+p00+LmkJ8WgJE213YXdHGdRyEhCh9u1QhuTygN6zZQmIkjdVisclLSEeLWGi7S7sbusWg+bsoLVod1tODMpRgQ2Cw4u3DGIPAxKXtIR4tISJtruwu0mxsecOgskBizbIPCI4miNzqOQxNjEgS1pCPFrCRNtd2N2OpNJIoGCshja0u805B0Myz68HV/b0JcQlLSEeLWGi7S7sbi/dh6QC2vrsXqYOFslVGIRNh6Lzbk99W1zSEuLREiba7sLutuhr1Dr7EnTyHpSgRImAIedO6EvBPZ40LWkJ8WgJE213YXdHKUGDzIrdYTlpjgS5jQ51sruhe21jjydNS1pCPFrCRNtdKsWrC46GQ5BCs580ImQ/KjRLSFFzLfGxbHIV2pa0hHS0hIm2u2gJxZFklApOZuVHFDdrdwVI/UgZ48hd9qBtSUtIR0swtD0eM/X2eT83tDnMSew/kIrJ0OYdqK8K2cWMtTjWskcnTUtaQjpawkTbbbSEKJjCQzdCDsClI5TuPORuaHMUOtGmLGFJS0hHS5hou4uWYEknBfOZIC0rMImCOoxQu8+OXa869uikaUlLSEdLmGi7i5bQSxnVElOwX4pn5UefDIgDDCoWusnosgltS1pCOlrCRNtdtAS7wFr2YUDMDYGTXXA5PlSKh1YNhuRoT89VWtIS0tESJtruoiU0L9nT4NlKmoG1C+Qcqv0tYEyxh/F4ePpVaFvSEtLREiba7qIl9HmFiXPgcE4LVCVImgU65qqujznoeQvadElLSEdLmGi7i5agc5DRGAUsHUjAPSkU9gUydfOo0tjpJrQtaQnpaAk46yZugjasOEIJHpxBy9xpEFDfPbRe7SvcqjweC3AV2pa0BD1awkTbXe62UN1wIVq0Niwd5dwC5Dmg0gI2L2FoS2HP1Bld0hL0aAmISndhd33pPWMd0EI3tFVLTAtxh+GEeSixJaV70LakJejREiba7sLutoYl5hjBkgVncZtku9tCAK8phOiLR9oUty1pCXq0hIm2u7C7zlPyQxlaaQRccPZciWWnnDqFJBJlU9y2pCXo0RIm2u7C7mp1IfgyQPJDxVHJs3Y3ga/afZOSmfZMndElLUGPljDRdhd2FymOEHu0LCFNTjdbvoCi0KKOFFocnTfdbUtagh4tYaLtLgxIpO5atLSAB5v/TBRAqRdQdaqWKHgfN+WkS1qCHi1hou0uDEgNRTMPAddkKleSIKfgIcVMOiIOeTzO6SK0ebckJugREybc7lIq3jq5HC0frb0Nu+GKOdVSG8QUeg2Tx97kSr1bUhP0qAkTbnepFQ9h+OYTQxiowMJzi9+Y07XsWlPWwbSnx8+7FTkB3ZETDG6PJxa8fd7PDW49CkUnAZKKABfPUCoROIPfaKX4VHQT3Fb0BHRHT5hwu4ueMEcZleEi+KDmTCUz5FoC1GL/JbJEAvcwvN6tCArojqAw4XYXQUF9qFQYYVCz2817B2VuWuvku7YhqW9aCOPdiqKA7igKE253URSyhWeDxuy3mjrCt51XLkPs4gPVzD3sut1WJAV0R1KYcLuLpGDJAfXBGbBFP1OFBom8/TPlkYajprynhNe7FU0B3dEUJtxuoyk0u8Q4JehaDW45V0htMFCptWPgLJsmNHi3IiqgO6LChNtdRIWC7MqwzLRk86hcwoDSLXaT4Xp/8KayKzNdURXQHVVhwu0uqkLg2AlrgiIyZ1OqQkbfoccea+455LFnJqolJUtwO6oCMoX73G6512R3msfpTKnluYRoNjLbbxm7D0F2wW1FVUB3VIUJt7vcbn5gSs4zuMYDWEsAdS1BldTNtUYNflNm6pdUBX9UhQm3u2imlic48ZjNe/qpKiCCeq5AEt1g7IUfV8hfBrclVcEfVWHC7S6aaceYx+yXj+oeKnkr5LlqPobRvCuedVN3qfdLqoI/qgKy0G0002aXWMwJMFWDm/oECUcCKi6lVoPrY8/wQO+XVAV/VAWD2+M2uLfP+7nBbWSyVCEzpIEFGFuH5OyeG5ZCtObF57hneqD3S6qCP6rChNtdaN7B7FCQoDq72OY6GMg5VvAanHryTsYm3s0vqQr+qAoTbnchQrBoY6wNAnMDroxQ5kxe3yi24ktpm/Z1eL+kKvijKky43YUI0cCEKXQgN+bCjtzAYjY2zGGUTFr6490kl8FtSVXwR1UwuN1m8nN2OViuYN4zZgccp4hVUwdplbPTVnGXqoBLqoI/qoLB7Tajn0NvOafmwdXZGpPqHA7iMjis3FzJqeguuC2pCv6oChNud6nmFR7RHGcDC9gsVQhZoGSqkJCKcglIblNmikuqAh5VYcLtNtW8DofvNYNoMWeKKpB8L4DBuSaMeexq/MMlVQGPqoDi4l2qec2F+lhChk5zsr0Sg+aRwFPV7Ozaw8eVpJfBbUlVwKMqTLjdheat2otPlSF716aIZW51pAI5ikVu1cWaNxEhuKQq4FEVJtzuQvOmqhKDVpDwMGO8EJQUImjx3nlHsfpNIhYuqQp4VIUJt7vQvGS+tI+JrzrE4OY7JB4DYooFnYutbVom6XFJVcCjKky43YbmzZHLXMRcyc1JguTNj9YA5kNlWF6a6qb9fh6XVAU8qsKE213q3crsfSk9QivFnKkr857LGYZzmhOhRr9nUYzHJVUBj6pgcLvNZuYyxNFc6aexqDlT52cBUoBIo6mONCTsmcrraUlVwKMqTLjdxpnG4qPMXoXBPDPTDGUqWYTJZyUN/nGP42VwW1IV8KgKE253caZ91F5ir+Y9iYCrFFCxvwW1sCmEULFtShVoSVWgoypMuN1GoleWSl4Ba/MGN9eghK6WOYzpXkMjt2ftmqclVYGOqmBwu41Ej8PnOHRyIFOi79qh1EYWyoUWQ2XnH1/kl8FtSVWgoyqg+NsUj/fsKGUfQDBYZso0DGkjQtYQOwU/B29tgtuSqkBHVZhwu4uqMCtFOav/rng8jwHZlYd/oouWtWbeNHCLllQFOqrChNtdiJAQZA7YErB41Jypm7HbUIVkSULMGFOVTY1/tKQq0FEVJtzuQoRIijX1JFAjzYFb2EB7jOByTo5jkrpreiUtqQp0VIUJt9sQIVQ1cQiQi0VsXCJNVSEBSq65kitddmWmS6oCHVVhwu0uRIh00ZZSgZpaAKbeIbMG6F5K9JEp7po8zkuqAh1VAYXcXW43F1xNsXUIloZaqpDmsqKhQL43HaVSlU2qAi+pCnRUhQm329xuiKKje0jSG3CTDiXq7HJOYYSYW4m7brclVYGPqmBw83eheYlZS04Bis6l4FqmqtAq2OUjPnOsbpeIxUuqAh9VYcLtLp1Yuc42U7WIjbADd05gPlQhVnFSJWd1m2bz8pKqwEdVmHC7SydWGDTU6QDE6Cx2m6VILnloZW5iKpTQbZrvxkuqAh9VweAW73K7EdbWfe2g2Cuwjxa7sXlUUV8GyRDZBrclVYGPqjDhdpfbrSAmyxQqBNfnqmYi0D4idK9E1NR73RW7LakKfFQFg9ttqnlbbyO6aFkCuQicOEDWh51YeaQ4Co2ySaLnJVWBj6pgF8Jjqv3t835ucCvSuScpIIgEHAdB9oWhEJXAyiXirlRhSVXgoyqgpPsUjwfqDcuAEnQOuo8DtLkO1ImlY6IaN91uYUlV4KMqYEq32RrjQwhtNAcNu2Wmjh3kaM6UyLCmao51V69CWFIV+KgKE253ud1qaVR59s4jzQWT2iCPHMGXRJSRs5NNnVhhSVUIR1WYcLuLZmohVMvZUgU3kjnTHgVyCgKjhRqqoujjuOEyuC2pCuGoChNud9FM42g9e0cWsc3J43mWIsVWwW62KGh5REqb6t3CkqoQjqpgcAt30UybROFYK2Agtditd0g0EjQn2bOT7nTT5PGwpCqEoypMuN1FVbBcYLBggqK5AluiCtkcKGCSNBxz1bypEyssqQrhqAoTbnfh3SImHjwCSMUMHFkhZVVwTORTTj3kXbHbkqoQjqow4XaX6ZVO0bdUGtQ0m02TJaVqGIPSQohFNRa3K3ZbUhXCURUm3O7SZyqhiHfytlehz0H3TUF8l8YptrJrSVFYUhXCURUm3O7SZ6rRC3bnoHdJBjdfQSUIhB5zIW+h+uP5FFfBTZZUhXBUhQm3u6gK6EZj8QIuZIvdSksGN3OrORr8IqHirnGCsqQqhKMqTLjdRVWQGnNowe40jWqx25wCzVPT8jS6n/0Ku1QFWVIV5KgKduRvI2IV9RrRF/CaHPAoDlLtDZJHN2dEs388fecyuC2pCnJUBdRwm8yUR3ScSoRCrs/Gvw6lkwM/SC1lQOG0C25LqoIcVWHC7S6ZaY01kFOE5AIBY1coKA2we0qdpVTdNJtXllQFOaoCOS93keixzE4YA1nvc41H0gJFR7fbLQ0pEZ3u2hojS6qCHFWBnOBdRKw4pGY/EwTfA3DEWcg7GjgdlFpsJexanytLqoIcVcHgRneR6KNP6mITSDK3xrRgbjVyBssUQnVcqNRdcFtSFeSoChNud7nduo4oNRKQlFlemex2q8VD65XnhixMZRfNu6QqyFEVyMXH3Ofb5/3c4BY1pEwU7U6bxeMlW+zmMEGaSaHGlEbYpJnGJVVBjqow99DdJlUIWF3OBC7mOZImM6TkFIKSznmCsTxmtC+D25KqIEdVIIy36TMdhiqVEGBUzbPezUFuxJY0dO+dC45o1+22pCrEoyoQ3qc1ZszN82NOtu+zvDJzgVTGnOFAvXkpffRNvFtcUhXiURWI77NXoTg3ek8KhNXuNDf3KtAYUAOnYEGcG7v6TOOSqhCPqkBMepfMVFoJbQhagjBHQfdEliUUSxV87bFjinFskujjkqoQj6ow4XaX4nH1SaPzMkWsOQHJ8oWENYPkwW1kLyFuGtoQl1SFeFQF4nCbPtMcyFUqFXyJDzSvQK5awTFWjynVMTaJWHFJVYhHVTC4yV1ShZBbmPPsYW5cs1ShM5QuFsWJ1Oaqs8x0V6qwpCrEoypMuN3ldvMuhqR+zOYEBeboQKVncDpnILUYJW4SseKSqhCPqkDB3+Z2w6y+dx9glDl5fEQPpYQEI0QXXMOe0qaRNGlJVYhHVaBA94ndWmjOElAIrYrBTWcn1vCArkcXeeTwuAvoMritpQpHVZgrs2+CNrtj2mh2uVGhmSm0OifeV+jNu+RbD4k2KfRpKVNIR1QwtN2FBuERnERPgAa3GblFKGl0wJi5+2Z54a6tCmkpUUhHUzC03aVRIWUqiecAmsiWjGZfoOSs4D3TqH64uKsvRpcE03QkBUPbXdKE2lXVUAUYqmWlPQ9IbTjAUUqbWmopu9C2pJemoygY2u6SJcQcEmdpkOssAZGWIGdLT1u1jKGrc0U2rcPSJbk0HUHB0HaXQYKqSZnE2Y1mwRvPFc2GLwHvUGKvIfPjdrPL0LaklqajJ5DKXUpBZJayERbQMUcf1ZohpdiAlFPDrtHc6ia0reWkR04wtN2FAeHhqGivYE4zznbmCrm1bompSoiI2T0ern4Z2pbUhHTUBB803iYpLTGXqg0sZItzSOrDcqIOjb3EhDX2sWkpuK6oCXxWr83A7S5ztlKNjL0LjNLKXGM6lXmqEGsOUUQHy6aacV1pUeCzeW2i7TYdCnlwqETQQhhzvD2DKk9ZYeSMhFof59+X0bsLaGOkIyaQ6OPpLG+f93ODW+eUkdFBpOaA/Sw7MpxB7hJDwchSNl1uaYHfNbgdNWHC7S6JQonRaZiSFfo460AcJGoJAs6+Umd5ad3UoZAWCF6D25ETKIi7DefmM4+5lahKJGCpDjIlhhQMhZiDI7epqDItMLwGt5Mo0I/39bx93s8NbpWipIgIPejMFCyKK8l8K4eUS5HekffsaH7nbgvvyxM8fQDB+yKX/uLxy7zp//bm1//u/vdnnz787dGjD9/yt308f/l8vt53b9+w/wNUPtj8ieDpwdaft6eM+yMU6NNYfPIVPvv00ft69Os//kWXhcriXMQGqc3l704GaHAZqg/ZtYHNbZos/46ln3r+d5b+AHL1WPqnpv0Ic2wWFttRtpPcLTZGO92jaCrYam2bym3esXR8v6U/gNg8lv6JDoyI6mqIEAfbme49gSa7zKMTu76dH2NTbPqOpdP7Lf0BFcrH0j+RhaSHrHduGw/dzjTGuf9oDphOWEoT8X5PeTAv+ekPKA7+qC39BJj/0pbugVMM1Q5xG2bpaKc7KxcgxUgU2nBtjzDFK36aP4BLO5b+qWb0ypxzh66za05Hgiypgm9KjR26sqkIm1f8NH8AjXUs/RPNHRJ8CLOXKJZolq7DsiyyIy5YM1fXqe0ZGcUrfpo/gEE6lv4p+qb6IlnA200NzLOchZqHTCO3jppj2dTxv+KnP0R322vpp8ieD7D0Ex/JX9rSVLIObckS6Dl1MAcFbSrQvI/OcUuS95QrhXcE/Sc4ru95uo/G1P+Ph/pJAu0va2os2ZWmDZxYhsUVBbKXAaLBrvJhQRHucdTBL5n6LizZR2Dq7nLJVAa4B089pEPqwQOhGy7mktTt0bIDLpn6LjTZR2DqeUe3HirYTT4HK+YwOzdmcs0S2GmLaU91c6AlU9+FJ/sITI21d1fSsIC7BGBHDlKaUZlYODZ6HcR7orLAS6a+C1H2EZg6q5RCpUEcw0zNTcFcd5rzBV1Rbzeo2xSWhSVT34Up+whMbXl0b2mM2dmZH6rN5tBShp5kZGmMvWy6wGXF1Lehyj4CU3s/mFUCNKIwky0BTXa0J1UW4mg+jz19b+8uYf8zpr4LV/YRmBpFM2ZvVpYZgfvsQV1jqG2yZGV47Hv473cXoP8ZU9+FLPsITG2Bd4m1W7LFOgnwymZqZnAtdEEaofQ901jfXT7+Z0z9AaVOx9Q/oV8KdXFzaULOkxctahG42XsOdPNzH0zVPRe4LLFlHw8x+vM3NVvgZflzgzEmBT56niVlHgoFUfLdh74nLJMltowPW3YdhVJTHGpxmBuzetACbyiDFTBl7GTBeK57ilVliS3jw5ZdZupGWl0TBMRopzqUAEULAmOOUoPD7veEZbLElvFhy66rKmP1ISaEwr2br+YAOQ0GjznLdNQu7akflCW2jA9bdp2vjm2IdoVMNAsIXYW5nw/Ep9rtn6xuk6mX2DI+bNl1vnpopFlNxlHsAvfFQ54z+UL0nIInnzYpW7LEloXDll1XhBLIxeIztO4VuMy8uqcGpSfXiV2YcxG3mHqJLQuHLbuuq0PKcD1HCL7a0Q6aQeduQuRevLac/OPdPVeZeoktC4ctu66to4kmtGvbzZWTXMl8NWc3c6/ECV3GtoctkyW2LBy27LrKYPEkbmbTni0CbxaW6dwbpN5JLbmb895j6rjEloXDll3nq12p2l0ALdXbBW5heCFW0IqeMmUnY08EHpfYsnDYsusucIrcc06Qda5nsn9aXs0NavCd0VnO7fdUgccltiwctuw6vZq7UsgVXDGHzUkQcvUevPSmmQolv2fcV1xiy8Jhyy4z9chtlI4KJNiA85wUYn4azEt6dI1qwD09mHGJLQuHLbvwAmcJvjVIwgF4lgmXKJMI9yyJxWPew4HHJbYsHLbsOr16tOztW6GS1ilidihiEbgPNBBTDvb/e0y9xJbJYcuuS7aiqxQSz3Uk2fJqseB7cAHfKhUNM/vaFJYtsWVy2LILG3mk+BwbBOlseTVZWMbB0uwSy1CMKY5Np3qJLZPDll13gc+hYDUPiBqnqefA3VAKjNZySC3VMjaFZUtsmRy27DpTt0BehgeXprw1hpnaj2FG92G0UHJ5PB3uIlOnJbZMDlt2nYjZldkPhugbWl5dAmRNDsQSau8tBEe/R9lKS2yZHLbsUl/dedq2F4vAMWRQKRlmIWkcGUereyiUtMSWyWHLruvZ6r1hrmiJdBRgTVPpqAqltxpaCSHlPSJmWmLL5LBl1/nqFGQOq4Ic6qwt886Cb4vNOIlLuVZXeI+ylZbYMjls2WWm7rVEN+vAXbbkml1tlmzlAsX3KI2pUtvkq5fYMjls2XUiJoVQSDrk5PKcOOlAZw9uGRJxZBUae4jRtMSWxcOWXWbqpGQnOUfILimwuNmzVQUacggeh7pdEfgSWxYPW3ZdWIbJ58YZzCdbBO6bzrWTA1zjaifbt7qpODgtsWXxsGXXmTq0wHZ2wffZs9XN1BaFF3DIo3EK1W+acJSW2LJ42LLr9GqXSyUfIcUW7QK3jCspWpRGwWFNXR3tGZChS2xZPGzZdWGZhtCq2ZZqmiPqIkMqWiA1oqiSXet72vN0iS2Lhy27ruCIuFmaVcxNy1yeWqbXzhaQB69N0pDu9vRX6xJbFg9bdt0FbvmzClaQopZsCSdQ0WF5tZBFZJgs695j6iW2LB627Dq5I2LqKAksDLNTzRXN1GZvp1Qrdd+97tnZoUtsWTxs2XWdmBxLYQvGnMQ2L3CCkhtCr7GjJWAsm8oIdYkti4ctu44YDV2rSx4kTwoFx4A08oBauFCoNTrcw4HrEluWDlt23an2dlV76bO1msBy6TiX8jRovobRmQjzHrZMl9iydNiy65Ktyo0t9JqL+2bFqHaLwGsCir1WdoqjbvLVS2xZOmzZdWyZc8UFRKhq9raMiyCTE/ujc6gjU9E9xKgusWXpsGXXReBBtQghtBH9nIVCoLFUqL0nHi7a/b7H1N4t0WXp0GWX2bqF2lWJwZdhITjOXvohCq2WjNW8eMY9FUfeLfFl6fBl1xX9e3ScZ++Os6SafSqgZn0IxUfOsUna1N/h3RJhlg5hdl0QXp0bbPF3oNmhVwfNyVYVfO922lPWwXu4Ue+WGLN0GLMLNWvhzJMii86i8DDLE0IXKJ1CQtY8tp3rJcosHcrsulKU5orPrUBPdnPzXGCd6tx+mux2Z0utc9nTuOXdEmeWDmd2XXbtW6RiwVjozvw1z3Mtc+aoH75hCzluYsK9WyLN9JBm19na4Zwq281VVzELq5q/RgbsiKFrJ0l7KhS8W2LN9LBml9k6Cmam1KHTzK9xLmFyrUEdjnKz0Cjqnr3G3i3RZnpos+vicPFu1N6BwmDg1JtlXzRAohTsKRTe1H3r3RJvpoc3u+5ce1+b3ZQgVaPZuiFYnjXrUagVCYjVbbK1X+LN9PBm13Epajl0ZwQSCcCdIySKDBRRuw9KBTfF4X6JN9PDm11m69Br9N3u8KTUZv8WgvaOlnhFiUFTRN4Um/kl3kwPb3adrck77DLA4mKLwymg+WvXoPciGChbcLRHvPZ+iTfTw5tdV5PCzkmewRjhbNZzDsxnz3lmww2L1xznTXG4X+LN9PBm13Gk0becWwLBWuY4eA8lVzO9RWUxFg1lU2Om90u8mR7e7LpiYVJOmAY0nfPBle1cF7vSB1PNTmWkXTmXX+HNyB3e7Dr9OjbftWVogt789UhzinCwdDu5XoMjGXuauLxf4c3IHd7suju8hcqTAM/FpbkQ1U8+vM02XHQtzZF2u+7wFd6M3OHNrqtBotF6qn0Wmc3VW3kOUhCGMiix1hKxbapB8iu8GbnDm13HkQ4aUVKCjM1yrh6/a8TNIUd0rDHRnlE4Hld4M3KHN7suvw5S4ugRgptKZsZZjRSH+etehi9Dds2t87jCm5E7vNmFtp6jMWYPQMFq+bW0uadHIbZCodSCw23izXCFNyN3eLPrbI12cjkz+BDCXGsdIc2F5jRYgg7prHvarj2u8GbkDm92nb9GjDXVDIhzSmH2FodjiDCipV8Wn/cQN+XXuMKbkTu82XU6F+kI9geUMGsVEmc715VgkGonPwb6XbZe4c3IHd7supyrJ3ZIBXCWH3GOGbLQgNCrqvc5xb6nHdfjEm/mD292Xb0ZtzkpJQP5udo6FwTVquA0aiNyLfZNfR+4xJv5w5tdp3Nh9YXJgrGmDpjQTQYtQPWN57Vest+Vcy3xZv7wZtfVIGnCFHOEElu2nIvm5KPUwTKxNkIJbfCeQSlzWNqKrQ9vdt25Vh0WfSO4udiaXREoleOUvSpF13Ibe2YqeFrizfzhzS6zNRXvW0aEHpOd69ga5KQEk0SpiSqOuIlLoSXezB/e7Loen5AyemmA1NKcgJRAo93hpeSMpRSMuik2oyXezB/e7DouxeLhjinBcHMypaYIqfCAWmsc9pI1xE11pLTEm/nDm11m65L68N05kFQasNQBiXoAaezZlx5H2KRz0RJv5g9vdp2/zqhk+RZwCh14ZIIkFEFC5dI8WjC+qbaQlngzf3iz62qQsGHxNCCmeYc79JB9GXN/TxspS1Xc1GtPS7wZHt7swprhEaILAaKj2c+FGYqqhWqjF4qjN8ZNdSm0xJvh4c2u89fVBZ9zgaCz/7qXCGXkBOJmYYpd4OR25ddLvBke3uw6nWuQOWyMUMtcBiDCoI07SExBShNHm0aRelrizfDwZtfFZq41jV2h9ebMS9cMyna4kSzzJhYL3DbF4bzEm+Hhza6LzVzyJZHd4Q/+Os/B4eaooc7NPZU8JtqUX/MSb4aHN7tO+wg5eddnbJZmnyYrlEwZcg7ZorahZVffBy/xZnh4s8tsXasP9p0FqKCYv84OClpYrs1R9uJ9503+mpd4Mzy82XV9HyHGEdhNyqzNuQqTD69h1qVUhz2xp122XuLN8PBm18Xh2Rf2LUAq5IFr8JCkErA2T25S422Xv17izfDwZteda+dFtOhsx22zT5Msv64JYhPiYjc54q44fIk3o8ObXWZrrDySR2eBtwXj7CSCinMwUh0ovkvdtELT8xJvRoc3u+4OF++qq2w3t87ZODlBDpLNXydfh9cW86YaJF7izejwZtfVDDesrcY0pylYfk2NIEcLyxGL54Yxa9jlr5d4Mzq82YXaB8YoTkD9nB/e7TbXpAJu7mpy2srYtDDVhyXejA5vdl1dSpERs93cwXKs2ZPrIaeg0LVYNtZKVr+p3iws8WZ0eLPregFksJ+qtfNu7oBwBUrrHrzd3wlzGrirBiks8WZ0eLPr+PA8IsaSZglpBU7a7DbPBIEHqes9o99UqxCWeDM6vNl1daR55MYPI5DizLlmDRLVCkNC9ea9LRXb5a+XeDM6vNl1sVlzNXHJ0Fu22CwwgxYL0Ebm7nwbpcuuc73Em9HhzS6MwxOVUAa07DNwtSitRLbEy5EvJfgQy6Ze+7DEm/Hhza6Lw3nucyGFJCnYuaY+tY8Mw1tUVjL5NDZpH2GJN+PDm10Xm7XQUp47FYU7cOsdso8EHcOITtrodVfOtcSb8eHNrtOvm/eUQgUdaME4lbkPOXQ75p4jjYrVbaoPD0u8GR/e7Do+HCunMRDID8u5qFp+PRfcZ0/RktvsHW2KzWSJN+PDm113rllKSJMKz2nmXK2AUkJQtGRMZNTsNvlrWeLN+PBm19ma3BgkDVygMOcgzflmxIDDdcGeXWu7bL3Em/Hhza67wxPGEFuHRm7OLXTN7vDUoJdWffStWj62ydZLvBkf3uw6W7empXGGEuYuNtEKGUODhAFZ5vTKvsvWS7wZH97suvzavo3UOYjzcLOfNUgYEWruyJEx9Lyp116WeDM+vNlltvZOMbpoXpos+rb8OoO2kexKj+RkYBy0Kb+WJd4sHN7sOk2z5NA6IriReM4PL5ZfxwAi7CxUHl3irthsiTcLhze77lzXUoais/zaz3mkqJBqUzB3WqSWVuKu2kJZ4s3C4c2us3Wrdl1rA0991gzT7LU3g0uNWQoqY9y0E1mWeLNweLPraobDyH3G4RJnj8+cUZlLyTByU+5VOqZNto5LvFk4vNl1mmYWNMecgFKefR8pWs7FlmQX313GIV02xeFxiTcLhze7jjfD4GoeBITzXM8uvmLRuB3uVhRpxLZrvllc4s3C4c2uu8Mz8cBhFrYgbeZcc21qEXAWoGPk1ErdpHPFJd4sHN7suv7r7HtiTeBrprk7VSF3u8hpyKippMG7tI+4xJuFw5tdV6sQ5pq9zFD93J3aRoaSKIEipxpy9rlsyrniEm8WDm92XWwmLjtJbIG35jnQzkGKc7RdDjKaC77prjt8iTeTw5tdx4dLKOjYQahqcXhP5q9DcoDOpVJK1bBrr31c4s3k8GYX+mtpjszM5PM81xSgiMO5VLMnjzlR3FQfHpd4Mzm82XV8+BjdaUbwmOa5nhsCinbAaJd4qCHgtvx6iTeTw5tdd66db9i0Qa8PtYUtQWrkzfQSc0th0Nhk67TEm8nhzS6zdSDvPCpCbm7q16NBKhWhDcEiohTqphmVaYk3k8ObXWZrslOMw3noD3sBQp89ubXOZbmtBcfsdJO/Tku8mRze7DqdC6kXDhWoyBwinghmayZQi65XGXnIplqFtMSbyeHNrrO1j6NnFegWiQHjGBaH9wzIdUi3R9uunty0xJvJ4c2u48O5FHPSBTJZCM4hC5Tm02wI6MIxhtQ2zcZJa1zK4c2u40jNX3OIHXzJxc61Z7AMTGC2fSgOdlk31ZGmJS4lHt7swvw6VtKkIH76614tDs9zvllxqDRK8kM22XqJS4mHN7tOv46tpBIRuqO5nytkSNFMT6W0QSn6XjfNLdSl/Doe3uw6W4/ho5QIYcyZ0iUwpEr2T69eJdcS/CZ/rUv5dTy82WW2duqpIDmwCK0Dxzk/nDQD1eqa5V1t7qneY+ul/Doe3uy62Czq3GPfzMI+wFyGDVnjgDzQ58GiZew610v5dTy82XW82SwdLUMgqgtzkrTZmtycb9aokTSpusvWS/l1PLzZhXWkHpsrCarrU/twGbKLeW55CTVWFsmb+HBdqkuJhze7ztZzqpVngUQyd7FFAY1u2B+9Be+9Q96UX+tafn14s+tis8HJPLOHjnP2LM1d56lkiK3VGHK0c71H+1gbHx4PbXaZqZOYSw6zy76jWspVLOUKMcAQHCpO4vB72j7Wpoenw5pdp16H7KS0CKLD26mOZU4jnasBLMdG1oGyZ5vmOzG4vt/Sd4nLnvgV/9KWzjRidzxAaM6n9FqgPAyz8+xGGolr26NnvmNp795v6ruEZR+BqRMjlzwa+OIsLEP0UGroYBGZr2L/I9kTlr1r6icut+9NfZeo7CMw9bBcKzo7y2h/AgepUKLd38MVy7BVGvc9yvW7pv4zrvouUdlHYOqQtdfKAUKZyRahJdaaBAKqBeOdAtY9JMq7pqb3mlrvEpV9BKauPCwqUw85zlphO8ygQRK02fGTUCvVPT0AvBKV6V2UzPT/39Ku9OCd1plLR+DYB5ScGZrHEGJEzHVPxx4vRWV6FyHzIzC1GXhKHh2wlwDsOoFW7yHacXa+xtzrHnGLl6IyvYuO+RGYulWOUjrCiHP5w1zqUohxem7FbA67pD1RGS9FZXoXGfNjMHXHGEnEvDQX4NQFcrL7vDaLzLtSELcnKuO1qOwuKuZHYOpQCLsfCQR1rkzFDjn4DA51ZDvkTLRn68M7NUfhPZYm/yH7M+ur52ac5/nxK/UX/Wv70L/qb35owB9/8M9fvn6TX9b+lO2+f8zedLNf8cvffPHVP37595//9h9+95t/+uLzL/7uiYtpvtX3vuT3b+v1Uz/sVX9hv+C/9N/mF/1ly69+9+1zn30zxuv+5lefgH1i7Z9fPXwIv38Aywx45Me/0rcfzHev8iQoHz/DO2c5z098y08/4b2H4O2jP30Qvv1J7z9On77nY3rqud992g+H1r/nc1pLmuYP7u/5QW8feWzVtw8YCh+B+QnYLh7d0ke2e7oBpjFjL+5QRiiQks/RZw3N7RGv3jm6Tz3/u6P7AVH2L+no8jm65+iGWDGOOfYiDAauyKBsThh1jkUoUtKm/sp3jm58/9H9gKzpl3R06Rzdc3RJoq8jDEA7p8CtOSglZKihhU7Bj5D31BG8c3SfMNz3R/cDsuBf0tHFc3TP0e3otCTROf4zzck0FiuLOvDdp5bTLJndUxfilupCTq775NH15+j+3x9dRKabnF4nTmsIAeaWYUt3YwINRSGUMIaGmkrcIzW4tVqfk+8+dXzdOb3n9D50rfuSKAi0HmZ3K3rQXDoEoY7FUaSwZ7KnWyvfOinvU6f3+N5zeh9kfoclzxEERN4Be/sjy5zkqUXYlZoo7Sm+dGsVeSfrfer0nqT3nN4HEI/AWNoAT8TAxc8tk9lBEwwlVRdL2DNp2S3J+ekD5Pxf0Ok9bPMv8fR+9ukf7Z//8cKf/SG//u0f8sv/0V//euQXr/tnn77zlbfPev76t9/9gN+9zOVFb98/+ccPvP2eF/n1m3/qw47rH37//Ov+a3TI4BiQfu/1r53/66B/5ZWD6H+f5SU/fPLbV3n9h2/+9bffvHxjv/Xn9uer171OyL59t+99/NtX+P5D+OoPvb95VNwyv/kHX53f9NmnD0/99f8BB78QtybKAgA=</AdaptiveCompressedXml>
</file>

<file path=customXml/item15.xml><?xml version="1.0" encoding="utf-8"?>
<AdaptiveCompressedXml>H4sIAAAAAAAEAO1dW29cN5J+X2D/g6D3GpPFYpEcKBkEmWDXwGw2GM/TvvG6Fla+QFJmJljsf9+i4jh2qzs6GnQ1zrSPHwS5u8XmYX11L1Zd/eHvb24u/tpv767fvf3q0v7OXP7h63/9l6tXr3u/v3jZvrqMlcfotUEdJQFFRMjkEIJBzrlx8sNfXnyf3/SvLl++re/e9ItX9/m+v+lv7y9e1dt8X1+/z+1SVr24uLqb6/6xj+u31/fyjXcPr8rrt/39u9v7V5+/++FNeft9vr2/+/jfj5//QV5+2GSwngrFAt2WDtSDlU0Sg8eIsVq0ufbLT/5eVvjTu5o/+5IPr1+3i/uf3svD8OXFi903a7+5+aa12353d3H77m9fXZI8e3138+MbOTyz5w/+p//0tQ0xmKsX89fPdvBi7xau6u31fb+9zrtL9ZuHM30ldMktv5fPzCfHy53PzUd4e3ef39b+6J1P3pNdN3nIH775/tV//vDvL7/903ff/Pn7l9//Gz5+iLnVg0v+sq27fV/24b2L67nR5A0/3uzD5+aBX8gHr+9/+svD2dt9u5j7+LDinh0e2MfHN+Tcdo5/z0FfvfgVWL8BN1NCTMYw9FwckIsN0ugEZIjiwG5yMjpwo0Vw47TBzUZ3JmirZBpVzmAwDaCSKyTjDeSMYaD1jkvQQZtbhra4oc1GeyZoy2akkpKDQLWKbEsGYvUVuFafU+4jtaSDNlyGtrChzUZzJmhrlSIPMtAiedGfZoBoVoRY2GDF0GzMOmizy9DGG9qSj+FM4GYMDo6VIMUhfgKhwC1bA5UGW99zDMPpwM0sg5vf4JYo+HOB28hIjhnkmaz4zuwh5REh1OIaWnFOTVWBm0vL4EYb3GxIZ4K2RI4C9QbGtQiETiw3shVyEl+omhprLzpoi8vQ5ja0yTGcCdqc+AIxN4aRi3ilJolXmgMBky+25xatU5JtYRnacEObDediuKHtkVJCCJnEK7UOISE6QFer2GzV2kA6aONlaLMb2mw4l/hupFxsEb9gtJwFbSaLBYfiMKRaKAbXHOt4pXaBm4CbYEN2SS/etvtlYsIv/a60blz3MlLEZqE2Jzq7uonr0MQHRkwleT+CDq7dsjQZb2kykaLn4v0Oit6J1Q89JfFHvE0Qq+nAIflmTAmBUQdty7JkfsuS4SOz6ePH/tnQVnxMzWKGbmeWzHQvaHMdTK2uWBbnt+uUANgFWTLc4npo/blALQ/ObGyD6nMDQvmR7EggWtS7blLvTich65YlZP2WkBXBdi7p/xZ5RPHkoWQjatR6sdfECwETyTWPNlkzdNC2LCHrt4SsoG3PXh8+9s+GNtcqphYdlE5FjLaEUFy203LzPieqtOvlHwttyxKyfkvICtrOpdiklNCLrUl8gljFIS0IKTcHFGvoZmDwNeqgbVk+1m92m6DtXIpNfIqhMWXwnkjQ1hlyzB6y99a2YrJ1OmjDZelYv6Vj0fK5pGMjZvYDG4QmxhuFyFC4ZhhcbDLsHDadImFclo71WzpW0HYu6VgUt7NyqMDinQIVFp+01wAmURvieo+86xAdC23L0rF+y1oI2s4lHZsjtxhNh5EEaBSLg5QEd95YShgTodEJ7eKydKzf0rGCtnNJxwbXvHepwKi2i2yLA7IlBzajjRFN8V1Jky5LW/ktbSVoO5e0VWuGm1hu0PssoyvdQiqjAafuTa4zR6qkSZelrWhLWwnaziWXMILJZWYQfO6iSSknkW0pQs0jj26cZS20Lcsl0JZLELSdTS7B2+JLiNCDE5/UoIec4iwRTtXkwI2U0GaX+aS0aVK0/mwiIM03N6qDjvNyNJLItsEEcZhRQg1e6KODtmU+qds0qaDtXCIgORk/sAfA4SoQi09avBHIteS97dlzVZJty3xSt2lSQdvZREDYRXH8OmDrDsiWAAXlN9eG7dZWJNKpAbHLfFK3ZeUFbecSAXHVExZ20EKZV7u4QqnRApsQ7Sij+l0T9VhoW+aTui0rL2g7lwjIcNSSqxkwhNnexmSIjAO87yUZl0oYOrINl1Uc0SbbxCc9l4ojK9hiNgStzxYQjtyUbQ6yMT545xmtUgRkWcURbbJN0HYuFUdcajPRe2CLNPOks/zDBQi9F06h+tKVMlcLKo5oKwARqJ1LuRFntKHg9A5m2gpbghKDOKTG08DYcq1KfbsWhD9oq2xDtrtt+j5+7p8NazXFHik7MGGWfyQTIAbXgeNoxAnDyDpF4p9INbvnjH7G2pepQW/7jTzgX/u3+aa/bfn2uw/YezfGXb8XNr28aD/ePpzBxNiDLXSwRWb9sMjLtvf9zz9hjTGCpt/+k6c/cP+wq0Pf94hF4n4Wmd90cKUJ772n9CTzns+t3ILUekeGHKIRZdEqZCxinHBIo2IsiDph8k94Nxxi3S/T1XqKdc3GuhvrThOPGJ2pEVqI4ru2gBAderDJZZMGet4NCimo3YMm3peZcHiKd93GuxvvzmYY1Ngl8ccoNQQi8dFK6XmW3xTqqfuR1Hl33+cfWPfLzEw/xbpgN97dePdhKIXxZD1CG0EM5eYTpFI91NJ79qXRUGoH9gnv7jmiB979QquBn+Jd3Fh3Y90ZqRq9tEYR4pAfZFKAVB+cX6zdFfQl6PRp+YR199DuZ9b9Mq+NPMW6m9bdWPdB65po2AYGl70Fqjwg+jJr7VyjNpoRFtZmXX+Idb/M+4VPWsyb2t1498HbDSmNWCKMTizerp/t0UqGFEQDO+HsEZs279Ih3v0yb6I/ybtbpGrj3QfetSZH2wIYaxqQaxmiMQlMH9Ga7tEZpXFzn9Qa74H+LxVS6Rm1BDe59Jvdde773++//l/zf4KD+dvOuw9/8utUyA8PIHLlM0Z/IPqedP5hkC5M8h8A59WLnX3tPP7ugy7tUZN7630gVCQDFCxDcaECCgSydS24qjPEgZ+OSj6nG9Kq6bxXEJ2WzjOza5Jzoo+TnXfaM+TGZt5pz726GkbWGbOGT7P0c3qsrZrOew7k1HS2xXc7p7DEUQpQigQxIUH1pg1iYfagU5iTnk7ub50bL9EpVu0vsPH2mniH7rZ/8SbeiduOiAoOjUQ6hznhpsc0r0EY8CmJN5VD1gp3pAWq+MvM7X/OuqR3UXqJe5Y23l0t77JwquPZWLTMFt0Og5hXmWBgM2VUSqRUmGMXFNV9oYMHnkwz7M0zbAy1CoYS59NjLR5KdDN+yAUyYwPraqPhWotV596MXVAu84XOjfnHymU2hloFQ40W56QSD6akDmQqQvFWHMPkYzERo3E6JSxEy4J6z7iLtuogwAqCer27MWh20XdCZnJ+NtXvGTiwCQlNaFEnCEBuGa2fkYDZaP3EzOfqfG2tQRy5Cq1tgmRdBxdTS7Umm5sSXy+I7E1aPyNRvtH6iWA9FhJZHWEOlQdKOCB5zkJ6HGF4M+ruBcNj0douo/Uz6pk2Wj/RgmXMjj/RAJLvs71UEBlOBN7ULkZVr9h0EjNkltH6GTbwRusnbuQNJldMAJ9smde3rbg98t/sih+uerZKDYddWkTr+IwAwkbrJ/i6uMbdZXA+i2MbI0MUSQ7RBpvzLEklpcnScRmtnxHp3Wj9RPvTwN53F0Vyz2nOtoiV1nMGn2vFFCLaoVN7/OnM+t+i9TMSchutn7DNilhhLTQIZd6l7mWI+MYMxqIRCFCrXWlIIy+j9bkk2VdA62yddTQieFuEr7sRWkeyc85TsyPF1ouOvuang/3hXOyyFRTNhNj7sNygjyw8PYaFbBJByTV0tKYOUpoovawQLp5LgdQKeNqkgthdneOzUHxr5yBxbiBEb4gmDmt0/C27zC57TgOljdZP2GW9U5i62tCcFG9pQJx9jGpM2VEgX7vOYD67zC57Tl+2jdZPyXAWLU0FLPsEVJvI8DEqOFHiwcVcWakBn11ml9EWCz+eDT6SN6Z1YMcWSP5B8TWC6yLDeZrnTqlt8TJ9TVss/Gi0jsgh5OwgejuAShN93f0A68QAD7mOmHQKmu2yfCZtsfDj5TM9xpASQkjzIqhJbcZHEUSut1q9M4xK+npBPjNsQZSjEbp2XzpFhsZFlLUXn7rU4cDZWsnknEnJMOOnbw2GcwmMrsCxTnbeRskRMPsidBYdXXxxkHOMNYmuFkpr0/nQze5wLsmOFdCZk4++BYJandA5cIXciMG77o01WHpUp/Oh5htxC5QdL3hScvTZMwzbZ7K6FjHGCgGXGuIsVuCo42Tx0/2R4rkYYiugc0nUSjdB6OxIDDExugsiguc0xkDvitLtsk/ofLD/ZDwX72oFhO7ZFq5YAdkHoCEkT5nkR2HTsBkeXV1wH+zvHc8lZLICQqfmsfX+EAXNYokNgtQyzhpCzAlxVKvjRrtlbnTcQqHHKz0J3uVCQ2ywLkxdqnhXhioUl62x6KgoeVduWVnw2fD1CmhNPThyvkMLVpg75QKxRoQcvLdhVopWpZKyZWXBZ6OsV0DrzsMN2xisdwMop/LznX9LRVi72eaazuVDt6ws+Gws8BXQOhNTlX+AMQtfey+0ZpvBCE83jj05pU60bllZ8Nl41SugtU3O5xQNcDJ9GuFilkVD4KxLpuZIISvNRVxWFnw2kbIV0HoW+2PyBB3HvEBuB0RnPIzMzvXWxevW0de4rPzkbKLfK6A1Dssh9AwhkwMK0UEatoARX9v1bIKPShMol5WfbBmt49F69IGMrsMYs/wkRw+xjTkOsuVcB2VflGT4svKTsJUFH6/8xNYSk8/ic82rmLPHWmIe0DA6F32tQn4dWi8rPwlbCeHx4mbZ+dZTnWODs/A1eiguRfCJeyrNETklfb0sbha2uNnxslvec3HIMIIpc0yeF33dEdAUysVUT1GnMRcui5uFLW52PH3dUszcxKv2bvrXjBCJK5hK0diWOlmdvtW4LG4WtrjZ8eJmxnTsccDATkBiiENMHMUOz2zQRvGxlXqiLoubhS1udrySf2OSQSeG90gsMpxnsVEQzd1sD9SNC14nboZL4mZmi6QcT4J78t2MARGHaGscDNnZDtl2jKFg6agjwWmJd223+Og/SOmrF+/lv7/2yrp6ne++fZ3f/ne/+3rkm7t+9eKTVz5+6vru2w89s757m8tNb798+PEbH/9mX5etRf3aDvVqe36ftgM92g71Z/vYK+27TzqWUjL7xjc8q6/aoqKFX1fY1+vsQJ+zq3Z993Du3z3jkbxZxSMdOvC45t15u+rd4ap351a9O1r17oKwxZ4ukKvZHq97e2Hd20ur3p5Ab9Xbs+veHq57e27d26M1b88mkXt7hlGsZHs+rltrxHXLvbRuuZdWLVhsCqtmjbRurZFWLZZtiusm7qq1hp8dFta8vVUb8zaldWNv3b5GWrdJkFZtEqBxa8Yem1WfHttVG1RsV20SsFk157JZtdxjs2qlhgbXLVhWbbGwWbW9x2bVxjwau27srdrPZbNqrSFnt27irtoksGnVYtmmVZujdrrha96eX8v2Pp2R6nxyezb16Hv21dMcmI36+fph70Mfb30four6ka3q+uz2TRA84vnEQ2VDxzr/PTN2j7p/XXz63X5WR19/X57/mOsH5fV1+csn5fNPyvInKdM3KdM3adNXVz6w1cUPO235ryvfeHdI6JHXD9r6kXX1F7Py+bMyPne7Rxx9fV35ycr2G+8O/Djy+sEo45908R/2OsTHPf+L23c3Nz++/4+HSmrl4/K66pJJ2V1C3fWnO3NCcviobX0pw8lqa2dl6ep0rVN2ytLbKVuPpG296K4f9laRH3N9XXEalK33YHXxGVCXf8NuT4Kj79+dVDsHZXEUlLW/crCLlYN1HJXpm5SNbastjnTpG1CbnZXVDSqLa1TGDyqrS+VgUVBOFjyatnX09bWDdad0NnVpHXcHMBx9fe39K3uyyombqOy6JqNL37n+ST19ZdGk7KlF5TheVCb3jEOekNzBaKdltdMu2pakdlnFSR23WWVxUmGibIcb7aSndtD+5OQ45dcpe5GsTH1WFvWsLHtZOyWkXBLGykFRVg6KsnZK8bTSg412BYhy0Mwqs7PVP/9Tktsqc7dyjI6VY1ysnJJg5ZQEK8foWDlGysoxUlbO4LNV1m7aMVJtz045RzDl2ynF6e6g9GOTQ1k7B2XtHLS1JyrDCU9rjHll7UDa5WTa+1eWrqRdn6ZsHXll7ey18a9svXhl7b/b9PrY65OydepPqz29Mjt7bXbTJgeflByszH2srB1YWXqzMrlZGa5BWTsE7fo0ZXwG7csmyuKOT5pTDto5ZeUSgqBcQhCUSyzm+Z+S3MquVkDt6j7tYuNwSnJE5TRTVE4zzTTiSdMc2jlfZd2kfJGclS9is/JFZla+yBxOgJ9TCnPtrJnyvfi5/5MelzJ3KJs6rGzqsHKbiHDaqH7QTuIoW86sbHmyctcUVu5qwsoFbKxcYMba92qVu06xcleWyb8nti1PmnPURW9ULgCL2gVgyrcy5/mf8hqL4nddvfiNoXEf/+RV//Wvrl48GuZ3dZPv7v/cx22/e/2X6zf9azRIYAjQ/cWm3xv7e59+ZxNGa+i/5nDCzz/9cZm71+/+9u27t/fyjS/l5+1dr3O24cdphAff/7jC6+t+m2/r659++Gyy4e47nx/BnIL4vZztxfzlpZx48TE1ixm6TQPIdA+xug6mVlcsx9p736XCXEX29d0kwnXfHb23Q1K0+9JE+wh5YCjkAdi8+M1NXL17/3BcH2ZYytL97+/z2/bNkLP86vL+9sd+edH6+/vXH96sNz/+jLiL67s//vQ2v7muX10+0GJ3Vz+PkpyH+PnL9fX1TZMt7Tmsz4/cVU9Y2EELJQIhVyg1WmAToh1lVM9uD6YfrZN5XgwyHbB1B2RLgILym2vDdmsr0hwqumCdZPzAHgCHq0BcHBRvEuSWvLc9e66L9hObb25UB/1hIjKSLDGYIA4zSqjB55aXrNO8Lb6ECD24IJBEDznFKj9SNTlwo/xoP8Kpj4//6sUhTngWi3CpzUTvga2wOhWW/XjZWei9iOtXfemPLNxnssi+xlJfMovYyMgsUrV18kCO3GQRB9kYH7zzjHYRJIejllzNgCEIiziTQVYe4H0vybhUwljEIiOYXDA38Lk3IMoCbZsi1Dzy6MZZfgzJvdBuhhv7Ab03Yf3SLaQyGnDq3uTqR1i2TnDNe9k+jGq7rBOH7EcOyWa0MaIpvptFrB+5xSgiZCSW54rC+ikNBm8siQ5LhGbfMOJH66BJvXKowMLxk0UayAsBTCIRRp5GDstECGY5HWwQWhDWD5GhsJBvcLHJsHPYFj2XTzE0piyEJmHZ2hlyzJNvvbWtmGzdvm61j7VjCb3YmoCDCCCqBSHlJkiKNXQzMPi6aB3XKqYmAC6dCpBPCMVlK6rWeJ8TVQr7zJjH+Ik8opWjKdkIfqxvEAtFMJEEEWiTNWMR3cecUm8bVBHKIqrlR7JDQI3oXRdidreMLyh6F0WV9STcQN6m+Uhdjiv5ZkwJgRfhp5eRIjYLVTSInLPLkCjIw8mGUhE1JIyxCIe2R0pyuiGT0Ms6oReiE+Os1iDazdpAi+iVco+5MYxcplWUqtA9EDD5IhqxRevqknWSiK5AIjKMm/yOzkAkO1WZja6aKuZVWbKOGRnJMc9TsYI+UUEpjwihFtfQorD8ov0Yg0NsOoIUh8gNElEYszVQabD1PUc5pEU4rLKHQQZanPLZGFknGRQwssGKodm4iF7ZDCFvchCoCr1ckvOpXsRIFWAKDUZqack6lUyjyhkMTiu2ZKGX8QZyxjDEAnVcFuFZEDtH8zH0XKa+iMIXYxozhiiKjWTEVlokn0XmCV8WsaqLnHMXomUikatCqVgt2lz3KM1nmDA7r/+i23+Zff7qde/3OxPTp0/x2avzj65ePHz06/8HT8LVe1tNAQA=</AdaptiveCompressedXml>
</file>

<file path=customXml/item16.xml><?xml version="1.0" encoding="utf-8"?>
<AdaptiveCompressedXml>H4sIAAAAAAAEAO1aS2/jNhC+F+h/EHTnevgUuVCyWKRBG2CRDTY59TYih41Rxw4k7QtF/3spx/HGthRvgKooWl1smTMazvCbzzMUVb75crfIPlHdzFfLk5y/gvzN6Y8/lNe3RG12EU7yqIQojCGmIVZMaUBWRRsZBmWlDQY06jy7xDs6yc+bhursDBf+4wLbZLHJk7EsK5vO3E8U58v5eng9msZrul/V7fWudCNM4nus22b7c6t/lYbXvklDhQkEDJ1zTLnKMKsNMued8x4jhULmT+5PFt6tPO5Mshmfh6z9ep9iMHk22xd6WizehlBT02T16vNJDnnmV4uPd2nJVI/+7/T1lJez7mtn8lnv7KWv5y3Vc9w3Qwu6o2V7nZDAgPdJpwta5Ht6nffLpsWlpwPJE1nyOKT4rt5eXr+/+uXi7N352w+XF5c/i8MAOlcHTT661fRNVlMH/CdKOUDLgPX5g262irGh9iRnPM/Cx3q9CDdpvbuAOJjDkB4WZmPlIvTKdzU4AJSzI7ccV2jXXg3N10mzFNC8/XqzThfbt3oPMw1aKmcDy9Snu1ntbN5BL5QcWKoDx1y/Y+WMBubaSvaB3QpSIu7lc0/mdsE9kvQ56koiLSvFAgpgKgAw67liJkYOQYB1iGNTVw9QV0zU7aEuTMydmJtCUQ40hFRqQYjUEMggGPJUg71WCiNoJ3Q1NnP79DvKyom5Pcydau7E3HXN1VFFIGSCnErtsk3MRY8sSGG50c4Cjd4uFwPMVRNze5grJuZOzE2hIAKSjIZVRF3NNYE5EpJJTVwZS+AsH5u5cmijK4uJu31b3Ym8E3nXDbOCKorIWdABmbKWWKU4MMJCChXT/tePXnZ7Mn9DXjuRt4+8ciLvRN4UiomWS+EVixWknplUZFZWnpGsBCLXOig7Nnl7sNuQ103k7SHvxN2XcPef5ZOPgVsXgBXGeZZKo2CWjGGxcEYWUFDam47CJ/WNTzDAJ/2/ZNPOH7fT+ydmW72DtOT/7n9uXYm0W3Kpz5JkmILomdVCp8QLTmjpUlfmR8k0fTzTzJRpThX6P5JpoducO4zMEC/S7rw7HTdBp0YBq8pa6SoFo2Sa/I5jaPmCZ+ILrGixb6WlL+3pH/BnKjbd1Z50fcu3s/uN9ynvd5JyDTn05OZw/fq+KjhQAcvZnl974e8H+r3Fi5PmMWGcwI6pGUTJEDwxtAGklmStGefQUh4/tOTyBY9QJ6CfBzoSxwqtYFEDJUZjwlgntDmIAF54sm6crl8eP+Pi8gV9ygT0kQerlYdYoGDeKslUd1X5IjBrESFwbj2MzuihIxEuX9AmTEA/D3QBREgErDIhdYOFNOmqqlJf6FJDyME6HccGevAhnIIJ6L8LaAqFAUPETJX2lgqVYxigYNEU3FO0Cgs1NtCDRyXqBW8FTkA/Bbqc7b4MWt5ic3aLy9+oOY24aKicPRnZas2bs01bf77EakHhUflQsL1ngU37gWJC9vZmfkenAoRioJiQN9y9Bv5au1fcKW3cr53zu8pbK83t6vPZatmmVbtIn3VD/uHV140Dg/IHC4+L0PdubHfzwfu05WytevoXEyKbXdIrAAA=</AdaptiveCompressedXml>
</file>

<file path=customXml/item17.xml><?xml version="1.0" encoding="utf-8"?>
<AdaptiveCompressedXml>H4sIAAAAAAAEAO1dS48bNxK+L7D/QdCdFp9FMtBMYHiNXQOB14i9l73x6RFW1hiSnMS7yH9ftuaRkcSOeuAut+zpi5PpbhWrWfWxnmTPf/ztw3LyS1pvFteriyl7Rqc/Xv71L/O3VyltJ6/ixVSknDLXQGTSlkjrLLFGOSINDzpLziO46eS1+5Aupm/eP5vIafn9ZDLfNBT+lvJitdgW2pvd1XJ9nT5er7dv9+/e3iy3P7r1dnP/5/3zb8rlG3ay99QwS3QSpjBhDPE0JCKV0FoJCVbY6YPfFwo/XQe3N8jt9UWcbD9/LGzDdDI7vBnScvk8xnXabCbr618vpnQ6CdfLTx/KLPHK8/9Jny/ZfNb8Z2/wWXX0eVgvtmm9cIdk0jJ9SKvt2zL5LrqP5Znmpfn04LmG+9Vm61YhHd15cK9wHBuxPH/99p9v/vHqxU8vn//8+tXrv7PjF2hYbSV5x9amNtg6LcsL/pJeuGVaRbd+efPs5DrnTdpeTEmZrvhpvZuEd2W+mxdiFI5f6WZibqm8itX7+08wSul8duInpx/Y7rhqG6+5OykvtNh+frdTF1ObvZuRWinNZy3TVHv2drYni2amWubpiCtb52o+Sy0D3d85lOr9jaKFB8pcUdvmze4Q+ie4zVGrHJwgSRpNZOSeeC8syeVPBplF4TQ2bmULbvmI2wpu6QjbEbYiZCuko4QbFRsjK4grhp8oG732TjCuKDZsVQtsxQjbEbY9wxbkdwJcn3OCGAxhWhbgBsGJ0zoQQ1M02WYtlMAGbu35BrFyBG4FuGwE7gjci2mgwSpBHREsN2Etc8QznQgFnW1wSifrsIGrW4CrRuBWgDvGtyNwy5uAZ5CY4STG8o/UnBKXaSbKGR9NVDLHgA3ciuh2wIURuBXgihG4I3DLm1hhQuCJBCEkkQIEMc4qEpJsklbJ+8ixgVuZoh1w9QjcCnDlCNwRuBdT5UqAK0IiWYVAJA1AHFBdQl5hkjLMOoEOXNHmKtvRWa5Wg8Yw90uw+50glwpHk1SWMOoLchVoYkEoYsDp7LlS1OBUceEP5NIW5JoniduHWsaZUl0VrcrE+SiaLb6dzbEEZcw0JoI6YrQIxPikvU/GMBpRFI2J05pmn7ymAdNdFY1Pb//cWQxTsbs3TJ2H3jkjnBbACfPOEOkZI57LElhIiEX1DOQkUfSug9op+4ioYul8Wh5S2abftpf/o78XE9f838Hd3U/+6O255b5ws6ehO/nTiqK2W81utrfF7s5nB3wdvP7hi3YUtJRKMhvLiuJ4EbRQxZKpDERZ45SOmSWNk661pwUN8mmWSPdtmTFotux4LPud2E3PTOYsOSKBFrtpbWzadZrQCoR3zEVDcUIrJjvotXqa+cy9SEDzCq+7x75x06mpCrbJo4tkLJEylrBANB4cMPBaFh9OehzVU11U72lm5Padts6r3LeleTGDkCazEh3Yonnc+RKVGkG05jFRRgVTDEfzOoSloJ9mm+K+5nW25d+W5rGQo5C82NcoKJHJl0ghRFF00BsTG1cy4uRDSvzVQfNGNxJ459TbN6Z5HlwORhImWCrWNpVIRoMhwocUXFK86B+O5nUJYCwdNY9XguTdU9+45iWVlM7FxWOWZSIpaOIDYyQnbpqSLIDC6ZfgHdY8zZ9m+WY/nLWdVe/LQ2fbeYHtYazOoVMPY3WutvYwFl7a/niszpnbM091JG+Lb28loQyKBUxSEBcgEqZ91IxLRzOOBeSmwzokn2az9J6uQbEN34myCcai9YkW7YrF6JWYkhjlgJQA0zCVjA6QcOoCHfJqGkZl48zgGaKvnEhrykxKRAJCApFgOXFOaEJV0CrZrMFnFF2THYpQRo3pDMbEd6JqQQpBNZPEsZvdvY7YpAPhVqckqOEpAc6ydnpXPmfsEeWCsd55QtLCch3KUiKYo0XSNBIXQyY8K5poVs0mb2xJt/XcFUmPle3eJO1MZC5kTzzjnkghDSkuSiZOZk4tzwEApwQoOuzYZ+wRbVqjpE/sXLEslDhHF0eBFkybHIg1TJBMozSCem4Os5/9S7ptk3eR9CPapEZJn9oVDDHxkEjSnhMZtCPGZEO01DIZHzlV6G1JbbuCOeOPyPaOkj4haWlANPJNoizhMpYIwHDpSRQhMaczLyjHlnTbNtIi6UcclTRK+kQvdTIx5agIN8wVSQtKmq5WErxT2tBsKEf3yNr2HRZJPyLMGyV9opm52e/CWRFt1KY5j40R77kqob2QLBunlcSpEovTG9WKpB9RJR4l/VDS89n+qXfzK7d5ceVW79Pmcrv+lOazBxfuH1psXtzG6y9Xzi9TvMxuuSkPH9+4/00twu+URGlLoDw+edKSOGlLmuwlTISmlQrHsQRrSt2SKdmnD7qyE+kL6LdkYeZxsdlJ5mWHl66kI3t842IiUOkbwOUfDrf49T0/pm016Wv+K810vfJfyTH2Sr9fxBzTr9RPe6VfKS31Sh8XX8oiy7dWv+6VPu6Kriyyftbq4L3Sx9Yf3PUHGK7+gMC2L7j4Kq47Kn2NbX8B1z4CIM9/7TSEXj1KbPrYHjHu+gbI/icg+1eA7B9CrR2hT/q1Xrg+15/aDt9e6ePKV9fab3uljyvf6jaxXunj+leaI9tHZP9BI/sPGjn+1cj+SRO/Txabf62C26b31+vFf1O53GS9kNUKOyzGDmuQzUKtNalXsSO7LQJ3WQKB7LYcfsWkb/oSOyxAXlZrR0b1Sh/bbUE2a7Wdkr2un7j41QLb7RJDmB2D7M0b5GyvQc7GGmSz2VQjBhE7rpMGEps+sjcgkYNohbyaU2QnWQ7iJCtktdUU2UlAdnIMMv9HZ+wgzP8QsRdybGGRp62hP8S0UeyQFbuSgr0ID+LSNQ0Ug6zNyHlPil13RHbw6WBiGWJY5Cw+IGsDIC/ZgLx2ArYDiN33hpxOAeR0CiB7YjDMagIUuzkDOe5iyLBm2GIfZDUHhox25JopINfsqsfA9co/8vwj12SrR0b1Sh8ZdsjFOWDI1g67Jo4dqSH3bDTr2xDLKkeuiSBba41srTW2NeXIasWHcdJqH8voNfmLnVzG5h95tZXIanW4qa5v+odfUO+dPjKsFbI3c/ih6t7pY+ML2VtVw1hThQxrhQ07bLHAIGI5PJSld/rI1qJ21F+v9JHFDshqq5GthUa2FhpZPzX2fhHkZQ+GKS5il/qRG4c0cuOQRm6sauZ/kDZo5Josx96dgd3mqAfpF0MuVxnkclVTjhykXIJdU0a2Xch70QF5rzUg71UG5L3K+ivozyD9Vshqi7wFvuF/kGlDRguySwTILhEgnwyhh6kSaOziEHYvOLKnCsgHvgDygSmA3DgHyI1tgL3zD/lAGUA+kKXB70C+5yA1TVxtNsiNZwa78Qx5H1kz/19f7F+rbT+4ZVpFt375YGxpaVVmd8++ipeMUjqfPbhwmqvaAaKzg+G7cMdsAWJNZc+DPWUMrcbeZ8Jeke05s2fsWbNn2Xmzx8+bPXHO7DGrz3lhYdacM3vKynMWrrLqvNmDc2aPWXveuqfPefaUPXOX4Dxs7nz2J2cm3zuwD79pVfme1XzpNtufU16nzdW7xYd0ySmnhDZH57/j9AehfhDmGeXaGGn/3Rzevf/0PZnN1fWvL65X2zLiq/LvepNCc/b35u4E7tb79xSuFjGm1d3h6HvvUj8x/f7A9qOPHx0f105bP4pVPY/91IhHH+E5HrH9W86VEeez+tvfnY3+9iql7cGJ6s2c7l1tfjSf7R69/D969/pSxawAAA==</AdaptiveCompressedXml>
</file>

<file path=customXml/item18.xml><?xml version="1.0" encoding="utf-8"?>
<AdaptiveCompressedXml>H4sIAAAAAAAEAO1dW48btxV+L9D/IOw7szy8HJKBskHgGK2BwDXi9KVvvGaFrncNSUma/vpy5LWyqx1lx8UcDS3Piy8zI/IM+fE7Vw6X3/7n3c3i17zerO5uv7mAr/jFt1d//cvy7XXO28Wr9M2FyzEl74AVAZopkT2zPEQmvM+yBJUhqovFa/8uf3Px5uevFvKi/n6xWG66Fr7PZXW72ta2N7ur9fo6v79bb98+vnt/s95+79fbzf6/++ff1Ms7cbgymKNMDFAUpnLgzJmArLicpNFK8uIvHvy+tvDDXfSPOrm/vkqL7e/vq9h4sbg8vBnzzc13Ka3zZrNY3/1Wx+FiEe9ufnlXR4n3PP/v/PsVLC+7vx51ftnb+zKuV9u8XvnDZvJNfpdvt2/r4Pvk39dnupcWFwfPddLfbrb+NuYndx7cqxKnblq+e/32H2/+/urFDy+/+/H1q9d/g6cv0Il6tMmPYm36Oru/t1h1glqD+qmwu+e6sV7UB1fb33/aDXuvFJ0c9y32SHhEjv2NOm4Hw98z0MvLPzD1J0jDaE0qUJHOQ2BKe848aGDcaFAhGtA5kyAN+PNQEzPUKtTgTKCWZIBQuGPcF19JzQvmspOVY5N2MWP20tJADZ6HmpyhZo12ZwK1InT23hXGU9XpKunAbJSRSeE8CsUDCkcDNfk81NQMtQo1cyZQCw6Mg4TMi1hZDaxjwXvNuI1eqeB0LERQU89DTc9Qq1CTZwI1By4K1IY5ENVWk2iZKymxlLWUXKPCLGigpp+HGs5Qs0adC6tJSC4aVy20ECVT3EL1h4EzZUsO2mRhgqGBmnkeamaGWmW1c3ELXErInax+p8MKsMpozOcgGQaJsSDX1nESqIkBrGZnqAH2yLp77HNDWqxA48YYhoCOKaUL8xETEyCF9jpzDkCDNPs80tyMNEA69XnQF6Aa2pVrG9SaS/TOaCZ8ttX/CNU8DJVIuU1aBLClEEVV5IAAHvAZ1ZVrzoQ/Q4Kko7IsRp0r1LxkLon6rxKqV+KjUCHSQG1AAA/mvIQAw88EajHmIoMS1fVIvMvHRRZAdqFjia6oEIyliapIMQBqc16iQu1c/A/gkBJXmjkBvouqOBYM6EpyWVslE1hOpEAHxIphzktUqJ2LA4Imi5CUY9JnXV1dBBZUisyoikBbQReIHBA5IFYMc16iQm2wW9A41GxQ0QojWCglVV+3er02V2ozAQ3a6iEYhzRQGxDAgzkvUaGGZwI1ZUu11Kxj2djKapIn5osILCedizUZ0SkaqA0Iq8Ccl6hQO5e0hDYJApeaYbBY3YKiK79VtwCwiJxM6rwDmgjeEAU65yUEnE21Uiiu+gI6M2FkF1fz1QMtSbHCtQxRVue00LgFAgdAbc5LiE8I4TYONRTRx2qSsZhEtdUiInM+WSYTFwmlSwJp4mpiiK02JyYq1M6l3NfzpLLXVWMqF6oCdZpZD5lh1ay+ugQQcqGB2oDKcjFnCyrU7JlADbLMonoGrOM2pkIszBlfkccLok0pOEtTWS4H5PXFnC0QYM/FVpOBex0MZxDQM4UKmddYqgL1DupN9JIorjbAVhNztqB6oOeiQE3R4NArplyqtpqUnLl6hWExrlJaBqFpgh0wJNhhZ2utgu1wBvaPfW5gS0XkIqq15rLt0uy+sKCqRg0pcpV1KMhprLUh9b4wh9aqry7PprrcKh8gAGcl+W4jA/fMqa66w8WgrJFJIs2e0wE6FKu7MoMNpTsXiw1ydsJkx7TlwFRWppKaTqyL43auAkdJw2wwAG2O2zmU2+1mOJvCtezQAggmreJMKRlZ9QuqfyBE0dmDUI5o48yAqIeD2UPYbWg4FxehhKpInU3MOeNY1aq5/gszCwAeAjdoDNE+5wG1a064OXfQ7ao/F7NNKK0lz4FF3TmkPKRu/2liRSXIGHnhkqbQ40H5tzgW+pir1yg3Ghx0hYd1ise7qhP24b87W8zq/6Pndb6ps/hrfuFv8m3y65f3ktyVssnbHTzSL+vdRHd9fqi0PFbyEu8beZV67z9+AjjndcX8+U+ef2C7k+pYf0+GzPaPUdfT0Za6Jdw7SlPbQwJ8ASOZ9L7aQ9pp5ryOTCeuc7bIBdHnER5whjrGGXMZ4gk5QxgcXIY2Amk8ois5eLPCTFdfNF0lyy2PUFiMsZo4zsWulrUwjdX4CdWYM6Cp6aoHcx/oai5lPaWJA6fkjEcvaQ5VImnXM13te/rs6CpHbV20hTkuDFNFZma9Lwyt0IWHYsNhqGN8uup7fkdXc87mpHQ1OF4/c8aXzRnaSOxsmpSMrZwB1SOTDpmsto8SQQihEjVnmGOcMSdDTsoZgyOTM2d80ZwRKifkLJB5YzlTkCLzIiim0LgSha2sQZOwf8AZPWj/8OFBPZMGMWnMS3ff02e3dKsnkE3OyAwGz5QxjlmIjrkYS/ACfXbkLoI8+iEVO9fhn1DhgxheQjZ2CBYGv+Vsa3zRhJVVtxGtK2dwSTClILMQsmceXFDZZV3oCQuOfuXY4cxYgyMNFLYGg3ntNrJ2l5ePD5dZXvvNi2t/+3PeXG3Xv+Tl5YML+4dWmxf37b+89eEmp/tnn17f/6RPoEFr6Nj6+fS1c2TdHFsze1i9fLBulON9QP0kCA7Czx8t9MHiCCSWabXZjfvLT3glzZt4pWMDbluWTkPT0ommpZNNS6eals7UZdFjjTcjHrYtnmlbPNe0eBV6TYsHbYsn2hZPti2ealk8qK4l79mY0Ih42ratNWzbvOfa5j3XNLGAM00vDde21nBN0zI42/bkNq01tNNti9e0MQ/OtY29tn0N17ZJ4Jo2CQSXLWMPedOjh9C0QYXQtEmAvOmVi7xp3kPetFITXLRNLE1bLMibtveQN23MCw5tY69pPxd501qjjl3bk9u0SQCuaVoG17Q5Cp0b3rJ4uhXxHlbqSO16Cv6e9tNXH3WkSOdx+6b3pcdrXx9+v2bk9m3fIQIjto+yr6prxPGxPbtURx3/nq2oo8pPi09t+xTCmO335fnHbL/nPJVR26ddX/rwPJ7R2yfmn8Ojq0Zvn3h+HfX80vJDb9n4qPxMzf+0/IaSdnwMtX5EWv2FfR9fG7V9Ynz2nRI4avu0/InE9hsqWvvKcGL8K1r8m16HeNzxX6w2/7yNfpt/vluv/pvr5a6gm7ZbTas2URG7TYK2/c6tmWBatKW2xohXY9+G+FG1NTHbHn5/c/T2idlcEluTitqaoW3f9FaVj9k+La0aYmveAC0+jaBdv6bvO4Ujq50ptHXf+cOjtk9sDRAHwZA4iId9p2+N2f7hJ+1Hbt8ANS3Rzq8R1MuaWO0IYtoWxPgRxGqTOIhkiJMIhjhIZYiDVF2S5fRqjXbOraWdc0usEyxxYscSJ3YssSvrOO38du1PEgEgpipiD84Sx/ss8bR38coJpt1w6jQudZqG2sKkLsOYxLHrqjMmIRlie73vdJNRw5jUQf/JpmWKbom9z96zbkZtn1p+4qA2dYqJuMQMiYOqSBxUReoU5TRsgpy6soQ46AbEy7rvg+8jj/8U0354vsro7RPDijhWhsQpDiROcSBxrA+JY61IHGtF4soABGJtRx1rpfYEiXMNHb9NQauCODNKrK0NsbY21NpUEMNKTGOk9Z2kPGrBBnX5GrX8xGyrqOvgiK0lTaytNfGy1sTWTN/32kdtn3p9EVurehptqomXtaZedtTTgpNMCxKvRiTWFkjM5kg87UgMW0OsLQyxtjDE+DTUm12IaQ8nyVkb6pw1camCIS5VMMSlHN34TzHtxC5Z7ym+o7ZPXexsppgWS5yussTpqi4dOUm6hDqnTKy7iDe6I/FGcSTeaI3EG63NCfAzBclTZ+GI9+938k8ybMSrhdgkQmKTCIk/a2GmyRIY6uQQsaWNxJYqEn/tBYm/xoLEhXNIXNiG1Pt/ib+WhcRfk+nW70S25yQ5TVo0W+LCM0tdeEa8m7Qb/ym23Zygz+XlnxyGt//Jw5MTe05NXN74zfbHXNZ5c/3T6l2+6j7My7hmQvwE+LV2Xwv1FTipNeh/LS8Pn943s7m+++3F3e229viq/rne5Ngdfrm5Kv5mk5eXR+/vW7hepZRvP55R+uhd+g8u3R+c+uTw3afHpoL749zUg2NTe89FHaNLc/ou9em7lKfvEk7e5QTowdN3qU7fpTh9l/xTulxe9tPSx6Nm317nvP0+l9Xtav+7juweXe1+tLzcPXr1Pywhnsh73QAA</AdaptiveCompressedXml>
</file>

<file path=customXml/item19.xml>��< ? x m l   v e r s i o n = " 1 . 0 "   e n c o d i n g = " u t f - 1 6 " ? > < d o c u m e n t   I d = " b 6 4 e 5 4 e 7 - b d 9 b - 4 f 8 a - b f 8 5 - b 0 1 c 8 c e a e 5 b 8 " > < v e r s i o n > 1 < / v e r s i o n > < c r e a t e d B y > n b l e i s t e i n < / c r e a t e d B y > < m o d i f i e d B y > m p i l a r s k i < / m o d i f i e d B y > < c r e a t e d D a t e > 2 0 2 4 - 0 3 - 2 9 T 1 3 : 3 0 : 5 4 . 2 4 1 0 9 0 2 Z < / c r e a t e d D a t e > < m o d i f i e d D a t e > 2 0 2 4 - 0 4 - 2 3 T 1 9 : 0 6 : 0 3 . 8 3 5 6 3 4 8 Z < / m o d i f i e d D a t e > < s h e e t s >  
 	 < s h e e t   I d = " 9 e c d d a 9 1 - f 2 1 5 - 4 2 e a - 8 0 b c - 2 a a e 3 f b 4 e 1 c 4 "   N a m e = " P g .   3 " / >  
 	 < s h e e t   I d = " 3 e f e f 2 7 6 - 4 e 7 9 - 4 9 a 9 - 9 8 5 a - 4 8 2 c 7 f 4 2 2 d 6 a "   N a m e = " P g .   4 " / >  
 	 < s h e e t   I d = " 1 8 4 e 4 f d 4 - 3 5 7 5 - 4 2 7 b - 9 0 1 4 - b d 6 4 2 a 6 0 a d 8 3 "   N a m e = " P g .   7 " / >  
 	 < s h e e t   I d = " b 6 8 6 2 1 f 5 - b e e 8 - 4 c 8 a - a 3 5 1 - 3 f e 4 8 5 4 4 c c b 1 "   N a m e = " P g .   1 " / >  
 	 < s h e e t   I d = " b a 4 e c 0 7 5 - c 4 9 a - 4 1 0 6 - b a e 6 - b 4 4 9 f e 9 e 7 1 b b "   N a m e = " P g .   8 " / >  
 	 < s h e e t   I d = " 7 0 6 8 d 6 d 8 - a 8 b 3 - 4 a 5 2 - 9 d b a - 2 9 b 8 c c 1 f 3 7 e 7 "   N a m e = " P g .   1   D a t a " / >  
 	 < s h e e t   I d = " 2 c 6 3 3 e 3 d - 1 0 a 0 - 4 8 4 5 - 9 c f a - 6 a d 9 8 0 9 f 6 2 0 f "   N a m e = " F u t u r e   C a p i t a l " / >  
 	 < s h e e t   I d = " f 4 2 2 7 6 6 e - 5 0 f b - 4 5 0 a - b f 8 f - a d 4 8 3 8 d 6 0 5 a 5 "   N a m e = " E s s e r   C a l c u l a t i o n s " / >  
 	 < s h e e t   I d = " 2 5 6 7 0 0 1 4 - a 4 b 6 - 4 6 8 d - a c 8 a - 9 f 0 1 4 d 7 0 a 1 5 8 "   N a m e = " A c t u a l   C a p i t a l " / >  
 	 < s h e e t   I d = " 1 1 1 c b 3 0 0 - 1 a a b - 4 d 6 3 - 8 9 e 5 - f a 8 d d 8 f c 7 f 4 d "   N a m e = " D e b t   P u l l " / >  
 	 < s h e e t   I d = " 4 7 2 1 d e d c - f e d e - 4 4 1 e - 9 6 9 c - 5 0 9 f a 4 d 7 3 c 8 e "   N a m e = " B a l   S h e e t   P u l l   T r a n s f e r   & a m p ;   P r o j " / >  
 	 < s h e e t   I d = " 6 f f 6 8 3 0 c - 8 9 3 a - 4 c c d - a b 5 5 - 5 9 0 6 5 c d d 0 0 1 1 "   N a m e = " G r a n t   B a l a n c i n g   S h e e t " / >  
 	 < s h e e t   I d = " 7 8 2 c 2 9 5 7 - 7 d 4 6 - 4 d 4 0 - 9 1 9 c - 6 c d f e 4 a 2 b e 2 d "   N a m e = " O c t   E n r o l l   & a m p ;   J u n   F T E   P u l l " / >  
 	 < s h e e t   I d = " a a f 3 b c e 0 - 4 8 b 1 - 4 4 7 e - b e 8 3 - 4 8 0 5 f b 6 b 0 e e b "   N a m e = " I n t e r e s t   E x p   v s   F i s c a l   C h a r g e s " / >  
 	 < s h e e t   I d = " c 3 4 3 4 0 a 0 - 2 4 a d - 4 3 e 1 - b 2 1 8 - c a 4 b 1 4 a f c 5 7 6 "   N a m e = " I n c o m e   S t a t e m e n t   T r e n d i n g " / >  
 	 < s h e e t   I d = " 8 c 6 f f e c d - c f b 9 - 4 8 2 2 - a 4 3 2 - 7 0 2 6 a a d 6 9 5 f 5 "   N a m e = " I n c o m e   S t a t e m e n t   S c r a t c h p a d " / >  
 	 < s h e e t   I d = " 1 c 0 4 e f d e - 4 d c 9 - 4 8 d c - b d c 2 - 9 8 0 b 5 e e 0 a b 6 a "   N a m e = " I n c   S t m t   C o m p   ( F Y 2 4   0 +   v s   7 + ) " / >  
 	 < s h e e t   I d = " 7 d 6 0 7 6 f a - 7 6 6 4 - 4 b a b - 9 1 6 b - 1 9 5 8 5 2 a 9 9 5 1 3 "   N a m e = " F l a t   R a t e   M g m t   F e e " / >  
 < / s h e e t s > < d o c u m e n t D e f i n i t i o n s >  
 	 < r e p o r t D o c u m e n t D e f i n i t i o n >  
 	 	 < p r o p e r t i e s   v e r s i o n = " 2 6 "   r e v i s i o n = " 0 "   i s C r i t e r i a E n a b l e d = " t r u e "   s u p p r e s s i o n s = " 3 0 " / >  
 	 	 < c r i t e r i a >  
 	 	 	 < e l e m e n t S e t   a d a p t e r I d = " 2 " >  
 	 	 	 	 < i n s t a n c e >  
 	 	 	 	 	 < i n s t a n c e   c o d e = " P A N S O P H I C L E A R N I N G 2 " / >  
 	 	 	 	 < / i n s t a n c e >  
 	 	 	 	 < e l e m e n t s >  
 	 	 	 	 	 < e l e m e n t   i d = " 3 9 2 4 " >  
 	 	 	 	 	 	 < t y p e   e n t i t y T y p e = " 6 " / >  
 	 	 	 	 	 < / e l e m e n t >  
 	 	 	 	 < / e l e m e n t s >  
 	 	 	 	 < d i s a b l e d E l e m e n t s >  
 	 	 	 	 	 < e l e m e n t   i d = " 3 6 9 2 " >  
 	 	 	 	 	 	 < t y p e   e n t i t y T y p e = " 6 " / >  
 	 	 	 	 	 < / e l e m e n t >  
 	 	 	 	 	 < e l e m e n t   i d = " 3 5 8 0 " >  
 	 	 	 	 	 	 < t y p e   e n t i t y T y p e = " 6 " / >  
 	 	 	 	 	 < / e l e m e n t >  
 	 	 	 	 	 < e l e m e n t   i d = " 3 5 9 6 " >  
 	 	 	 	 	 	 < t y p e   e n t i t y T y p e = " 6 " / >  
 	 	 	 	 	 < / e l e m e n t >  
 	 	 	 	 	 < e l e m e n t   i d = " 3 6 8 1 " >  
 	 	 	 	 	 	 < t y p e   e n t i t y T y p e = " 6 " / >  
 	 	 	 	 	 < / e l e m e n t >  
 	 	 	 	 	 < e l e m e n t   i d = " 4 4 6 3 " >  
 	 	 	 	 	 	 < t y p e   e n t i t y T y p e = " 6 " / >  
 	 	 	 	 	 < / e l e m e n t >  
 	 	 	 	 	 < e l e m e n t   i d = " 3 7 2 1 " >  
 	 	 	 	 	 	 < t y p e   e n t i t y T y p e = " 6 " / >  
 	 	 	 	 	 < / e l e m e n t >  
 	 	 	 	 	 < e l e m e n t   i d = " 3 5 8 7 " >  
 	 	 	 	 	 	 < t y p e   e n t i t y T y p e = " 6 " / >  
 	 	 	 	 	 < / e l e m e n t >  
 	 	 	 	 	 < e l e m e n t   i d = " 4 6 3 3 " >  
 	 	 	 	 	 	 < t y p e   e n t i t y T y p e = " 6 " / >  
 	 	 	 	 	 < / e l e m e n t >  
 	 	 	 	 	 < e l e m e n t   i d = " 5 0 8 3 " >  
 	 	 	 	 	 	 < t y p e   e n t i t y T y p e = " 6 " / >  
 	 	 	 	 	 < / e l e m e n t >  
 	 	 	 	 	 < e l e m e n t   i d = " 3 5 9 9 " >  
 	 	 	 	 	 	 < t y p e   e n t i t y T y p e = " 6 " / >  
 	 	 	 	 	 < / e l e m e n t >  
 	 	 	 	 	 < e l e m e n t   i d = " 3 6 7 4 " >  
 	 	 	 	 	 	 < t y p e   e n t i t y T y p e = " 6 " / >  
 	 	 	 	 	 < / e l e m e n t >  
 	 	 	 	 	 < e l e m e n t   i d = " 3 7 3 3 " >  
 	 	 	 	 	 	 < t y p e   e n t i t y T y p e = " 6 " / >  
 	 	 	 	 	 < / e l e m e n t >  
 	 	 	 	 	 < e l e m e n t   i d = " 4 4 6 5 " >  
 	 	 	 	 	 	 < t y p e   e n t i t y T y p e = " 6 " / >  
 	 	 	 	 	 < / e l e m e n t >  
 	 	 	 	 	 < e l e m e n t   i d = " 4 2 8 8 " >  
 	 	 	 	 	 	 < t y p e   e n t i t y T y p e = " 6 " / >  
 	 	 	 	 	 < / e l e m e n t >  
 	 	 	 	 	 < e l e m e n t   i d = " 3 6 7 9 " >  
 	 	 	 	 	 	 < t y p e   e n t i t y T y p e = " 6 " / >  
 	 	 	 	 	 < / e l e m e n t >  
 	 	 	 	 	 < e l e m e n t   i d = " 3 5 9 3 " >  
 	 	 	 	 	 	 < t y p e   e n t i t y T y p e = " 6 " / >  
 	 	 	 	 	 < / e l e m e n t >  
 	 	 	 	 	 < e l e m e n t   i d = " 4 4 6 9 " >  
 	 	 	 	 	 	 < t y p e   e n t i t y T y p e = " 6 " / >  
 	 	 	 	 	 < / e l e m e n t >  
 	 	 	 	 	 < e l e m e n t   i d = " 3 5 9 7 " >  
 	 	 	 	 	 	 < t y p e   e n t i t y T y p e = " 6 " / >  
 	 	 	 	 	 < / e l e m e n t >  
 	 	 	 	 	 < e l e m e n t   i d = " 4 4 7 5 " >  
 	 	 	 	 	 	 < t y p e   e n t i t y T y p e = " 6 " / >  
 	 	 	 	 	 < / e l e m e n t >  
 	 	 	 	 	 < e l e m e n t   i d = " 3 6 6 4 " >  
 	 	 	 	 	 	 < t y p e   e n t i t y T y p e = " 6 " / >  
 	 	 	 	 	 < / e l e m e n t >  
 	 	 	 	 	 < e l e m e n t   i d = " 4 4 6 7 " >  
 	 	 	 	 	 	 < t y p e   e n t i t y T y p e = " 6 " / >  
 	 	 	 	 	 < / e l e m e n t >  
 	 	 	 	 	 < e l e m e n t   i d = " 3 5 9 5 " >  
 	 	 	 	 	 	 < t y p e   e n t i t y T y p e = " 6 " / >  
 	 	 	 	 	 < / e l e m e n t >  
 	 	 	 	 	 < e l e m e n t   i d = " 3 7 1 7 " >  
 	 	 	 	 	 	 < t y p e   e n t i t y T y p e = " 6 " / >  
 	 	 	 	 	 < / e l e m e n t >  
 	 	 	 	 	 < e l e m e n t   i d = " 3 6 3 3 " >  
 	 	 	 	 	 	 < t y p e   e n t i t y T y p e = " 6 " / >  
 	 	 	 	 	 < / e l e m e n t >  
 	 	 	 	 	 < e l e m e n t   i d = " 3 7 3 4 " >  
 	 	 	 	 	 	 < t y p e   e n t i t y T y p e = " 6 " / >  
 	 	 	 	 	 < / e l e m e n t >  
 	 	 	 	 	 < e l e m e n t   i d = " 3 6 7 7 " >  
 	 	 	 	 	 	 < t y p e   e n t i t y T y p e = " 6 " / >  
 	 	 	 	 	 < / e l e m e n t >  
 	 	 	 	 	 < e l e m e n t   i d = " 3 6 1 4 " >  
 	 	 	 	 	 	 < t y p e   e n t i t y T y p e = " 6 " / >  
 	 	 	 	 	 < / e l e m e n t >  
 	 	 	 	 	 < e l e m e n t   i d = " 4 4 7 2 " >  
 	 	 	 	 	 	 < t y p e   e n t i t y T y p e = " 6 " / >  
 	 	 	 	 	 < / e l e m e n t >  
 	 	 	 	 	 < e l e m e n t   i d = " 3 6 7 6 " >  
 	 	 	 	 	 	 < t y p e   e n t i t y T y p e = " 6 " / >  
 	 	 	 	 	 < / e l e m e n t >  
 	 	 	 	 	 < e l e m e n t   i d = " 3 6 6 0 " >  
 	 	 	 	 	 	 < t y p e   e n t i t y T y p e = " 6 " / >  
 	 	 	 	 	 < / e l e m e n t >  
 	 	 	 	 	 < e l e m e n t   i d = " 4 2 8 7 " >  
 	 	 	 	 	 	 < t y p e   e n t i t y T y p e = " 6 " / >  
 	 	 	 	 	 < / e l e m e n t >  
 	 	 	 	 	 < e l e m e n t   i d = " 3 6 3 1 " >  
 	 	 	 	 	 	 < t y p e   e n t i t y T y p e = " 6 " / >  
 	 	 	 	 	 < / e l e m e n t >  
 	 	 	 	 	 < e l e m e n t   i d = " 3 8 6 1 " >  
 	 	 	 	 	 	 < t y p e   e n t i t y T y p e = " 6 " / >  
 	 	 	 	 	 < / e l e m e n t >  
 	 	 	 	 	 < e l e m e n t   i d = " 3 9 2 3 " >  
 	 	 	 	 	 	 < t y p e   e n t i t y T y p e = " 6 " / >  
 	 	 	 	 	 < / e l e m e n t >  
 	 	 	 	 	 < e l e m e n t   i d = " 3 5 8 8 " >  
 	 	 	 	 	 	 < t y p e   e n t i t y T y p e = " 6 " / >  
 	 	 	 	 	 < / e l e m e n t >  
 	 	 	 	 	 < e l e m e n t   i d = " 3 7 2 2 " >  
 	 	 	 	 	 	 < t y p e   e n t i t y T y p e = " 6 " / >  
 	 	 	 	 	 < / e l e m e n t >  
 	 	 	 	 	 < e l e m e n t   i d = " 3 6 7 5 " >  
 	 	 	 	 	 	 < t y p e   e n t i t y T y p e = " 6 " / >  
 	 	 	 	 	 < / e l e m e n t >  
 	 	 	 	 	 < e l e m e n t   i d = " 4 1 8 1 " >  
 	 	 	 	 	 	 < t y p e   e n t i t y T y p e = " 6 " / >  
 	 	 	 	 	 < / e l e m e n t >  
 	 	 	 	 	 < e l e m e n t   i d = " 3 5 7 8 " >  
 	 	 	 	 	 	 < t y p e   e n t i t y T y p e = " 6 " / >  
 	 	 	 	 	 < / e l e m e n t >  
 	 	 	 	 	 < e l e m e n t   i d = " 3 6 3 2 " >  
 	 	 	 	 	 	 < t y p e   e n t i t y T y p e = " 6 " / >  
 	 	 	 	 	 < / e l e m e n t >  
 	 	 	 	 	 < e l e m e n t   i d = " 3 5 9 4 " >  
 	 	 	 	 	 	 < t y p e   e n t i t y T y p e = " 6 " / >  
 	 	 	 	 	 < / e l e m e n t >  
 	 	 	 	 	 < e l e m e n t   i d = " 3 6 6 3 " >  
 	 	 	 	 	 	 < t y p e   e n t i t y T y p e = " 6 " / >  
 	 	 	 	 	 < / e l e m e n t >  
 	 	 	 	 	 < e l e m e n t   i d = " 3 6 7 8 " >  
 	 	 	 	 	 	 < t y p e   e n t i t y T y p e = " 6 " / >  
 	 	 	 	 	 < / e l e m e n t >  
 	 	 	 	 	 < e l e m e n t   i d = " 3 7 0 5 " >  
 	 	 	 	 	 	 < t y p e   e n t i t y T y p e = " 6 " / >  
 	 	 	 	 	 < / e l e m e n t >  
 	 	 	 	 	 < e l e m e n t   i d = " 3 7 2 4 " >  
 	 	 	 	 	 	 < t y p e   e n t i t y T y p e = " 6 " / >  
 	 	 	 	 	 < / e l e m e n t >  
 	 	 	 	 	 < e l e m e n t   i d = " 3 7 2 6 " >  
 	 	 	 	 	 	 < t y p e   e n t i t y T y p e = " 6 " / >  
 	 	 	 	 	 < / e l e m e n t >  
 	 	 	 	 	 < e l e m e n t   i d = " 3 9 2 2 " >  
 	 	 	 	 	 	 < t y p e   e n t i t y T y p e = " 6 " / >  
 	 	 	 	 	 < / e l e m e n t >  
 	 	 	 	 	 < e l e m e n t   i d = " 3 9 2 1 " >  
 	 	 	 	 	 	 < t y p e   e n t i t y T y p e = " 6 " / >  
 	 	 	 	 	 < / e l e m e n t >  
 	 	 	 	 	 < e l e m e n t   i d = " 3 6 4 0 " >  
 	 	 	 	 	 	 < t y p e   e n t i t y T y p e = " 6 " / >  
 	 	 	 	 	 < / e l e m e n t >  
 	 	 	 	 	 < e l e m e n t   i d = " 3 6 4 3 " >  
 	 	 	 	 	 	 < t y p e   e n t i t y T y p e = " 6 " / >  
 	 	 	 	 	 < / e l e m e n t >  
 	 	 	 	 	 < e l e m e n t   i d = " 3 6 5 7 " >  
 	 	 	 	 	 	 < t y p e   e n t i t y T y p e = " 6 " / >  
 	 	 	 	 	 < / e l e m e n t >  
 	 	 	 	 	 < e l e m e n t   i d = " 3 7 0 4 " >  
 	 	 	 	 	 	 < t y p e   e n t i t y T y p e = " 6 " / >  
 	 	 	 	 	 < / e l e m e n t >  
 	 	 	 	 	 < e l e m e n t   i d = " 3 6 4 2 "   r o l l u p M o d e = " 1 " >  
 	 	 	 	 	 	 < t y p e   e n t i t y T y p e = " 6 " / >  
 	 	 	 	 	 < / e l e m e n t >  
 	 	 	 	 	 < e l e m e n t   i d = " 3 8 0 2 " >  
 	 	 	 	 	 	 < t y p e   e n t i t y T y p e = " 6 " / >  
 	 	 	 	 	 < / e l e m e n t >  
 	 	 	 	 	 < e l e m e n t   i d = " 3 7 0 8 " >  
 	 	 	 	 	 	 < t y p e   e n t i t y T y p e = " 6 " / >  
 	 	 	 	 	 < / e l e m e n t >  
 	 	 	 	 	 < e l e m e n t   i d = " 3 5 9 0 " >  
 	 	 	 	 	 	 < t y p e   e n t i t y T y p e = " 6 " / >  
 	 	 	 	 	 < / e l e m e n t >  
 	 	 	 	 	 < e l e m e n t   i d = " 3 7 0 8 "   r o l l u p M o d e = " 1 " >  
 	 	 	 	 	 	 < t y p e   e n t i t y T y p e = " 6 " / >  
 	 	 	 	 	 < / e l e m e n t >  
 	 	 	 	 	 < e l e m e n t   i d = " 3 5 8 9 "   r o l l u p M o d e = " 1 " >  
 	 	 	 	 	 	 < t y p e   e n t i t y T y p e = " 6 " / >  
 	 	 	 	 	 < / e l e m e n t >  
 	 	 	 	 	 < e l e m e n t   i d = " 3 6 0 8 " >  
 	 	 	 	 	 	 < t y p e   e n t i t y T y p e = " 6 " / >  
 	 	 	 	 	 < / e l e m e n t >  
 	 	 	 	 	 < e l e m e n t   i d = " 3 6 0 2 " >  
 	 	 	 	 	 	 < t y p e   e n t i t y T y p e = " 6 " / >  
 	 	 	 	 	 < / e l e m e n t >  
 	 	 	 	 	 < e l e m e n t   i d = " 3 6 0 3 " >  
 	 	 	 	 	 	 < t y p e   e n t i t y T y p e = " 6 " / >  
 	 	 	 	 	 < / e l e m e n t >  
 	 	 	 	 	 < e l e m e n t   i d = " 3 6 0 4 " >  
 	 	 	 	 	 	 < t y p e   e n t i t y T y p e = " 6 " / >  
 	 	 	 	 	 < / e l e m e n t >  
 	 	 	 	 	 < e l e m e n t   i d = " 3 6 0 5 " >  
 	 	 	 	 	 	 < t y p e   e n t i t y T y p e = " 6 " / >  
 	 	 	 	 	 < / e l e m e n t >  
 	 	 	 	 	 < e l e m e n t   i d = " 3 6 0 6 " >  
 	 	 	 	 	 	 < t y p e   e n t i t y T y p e = " 6 " / >  
 	 	 	 	 	 < / e l e m e n t >  
 	 	 	 	 	 < e l e m e n t   i d = " 3 6 0 7 " >  
 	 	 	 	 	 	 < t y p e   e n t i t y T y p e = " 6 " / >  
 	 	 	 	 	 < / e l e m e n t >  
 	 	 	 	 	 < e l e m e n t   i d = " 3 6 0 1 " >  
 	 	 	 	 	 	 < t y p e   e n t i t y T y p e = " 6 " / >  
 	 	 	 	 	 < / e l e m e n t >  
 	 	 	 	 	 < e l e m e n t   i d = " 3 6 0 8 "   r o l l u p M o d e = " 1 " >  
 	 	 	 	 	 	 < t y p e   e n t i t y T y p e = " 6 " / >  
 	 	 	 	 	 < / e l e m e n t >  
 	 	 	 	 	 < e l e m e n t   i d = " 3 6 0 9 " >  
 	 	 	 	 	 	 < t y p e   e n t i t y T y p e = " 6 " / >  
 	 	 	 	 	 < / e l e m e n t >  
 	 	 	 	 	 < e l e m e n t   i d = " 3 6 1 0 " >  
 	 	 	 	 	 	 < t y p e   e n t i t y T y p e = " 6 " / >  
 	 	 	 	 	 < / e l e m e n t >  
 	 	 	 	 	 < e l e m e n t   i d = " 3 6 1 2 " >  
 	 	 	 	 	 	 < t y p e   e n t i t y T y p e = " 6 " / >  
 	 	 	 	 	 < / e l e m e n t >  
 	 	 	 	 	 < e l e m e n t   i d = " 3 6 1 1 " >  
 	 	 	 	 	 	 < t y p e   e n t i t y T y p e = " 6 " / >  
 	 	 	 	 	 < / e l e m e n t >  
 	 	 	 	 	 < e l e m e n t   i d = " 3 6 0 9 "   r o l l u p M o d e = " 1 " >  
 	 	 	 	 	 	 < t y p e   e n t i t y T y p e = " 6 " / >  
 	 	 	 	 	 < / e l e m e n t >  
 	 	 	 	 	 < e l e m e n t   i d = " 3 6 1 5 " >  
 	 	 	 	 	 	 < t y p e   e n t i t y T y p e = " 6 " / >  
 	 	 	 	 	 < / e l e m e n t >  
 	 	 	 	 	 < e l e m e n t   i d = " 3 6 1 9 " >  
 	 	 	 	 	 	 < t y p e   e n t i t y T y p e = " 6 " / >  
 	 	 	 	 	 < / e l e m e n t >  
 	 	 	 	 	 < e l e m e n t   i d = " 3 6 2 4 " >  
 	 	 	 	 	 	 < t y p e   e n t i t y T y p e = " 6 " / >  
 	 	 	 	 	 < / e l e m e n t >  
 	 	 	 	 	 < e l e m e n t   i d = " 3 6 1 8 " >  
 	 	 	 	 	 	 < t y p e   e n t i t y T y p e = " 6 " / >  
 	 	 	 	 	 < / e l e m e n t >  
 	 	 	 	 	 < e l e m e n t   i d = " 3 6 2 5 " >  
 	 	 	 	 	 	 < t y p e   e n t i t y T y p e = " 6 " / >  
 	 	 	 	 	 < / e l e m e n t >  
 	 	 	 	 	 < e l e m e n t   i d = " 3 6 2 2 " >  
 	 	 	 	 	 	 < t y p e   e n t i t y T y p e = " 6 " / >  
 	 	 	 	 	 < / e l e m e n t >  
 	 	 	 	 	 < e l e m e n t   i d = " 3 6 2 0 " >  
 	 	 	 	 	 	 < t y p e   e n t i t y T y p e = " 6 " / >  
 	 	 	 	 	 < / e l e m e n t >  
 	 	 	 	 	 < e l e m e n t   i d = " 3 6 2 1 " >  
 	 	 	 	 	 	 < t y p e   e n t i t y T y p e = " 6 " / >  
 	 	 	 	 	 < / e l e m e n t >  
 	 	 	 	 	 < e l e m e n t   i d = " 3 6 2 3 " >  
 	 	 	 	 	 	 < t y p e   e n t i t y T y p e = " 6 " / >  
 	 	 	 	 	 < / e l e m e n t >  
 	 	 	 	 	 < e l e m e n t   i d = " 3 6 1 6 " >  
 	 	 	 	 	 	 < t y p e   e n t i t y T y p e = " 6 " / >  
 	 	 	 	 	 < / e l e m e n t >  
 	 	 	 	 	 < e l e m e n t   i d = " 3 6 2 6 " >  
 	 	 	 	 	 	 < t y p e   e n t i t y T y p e = " 6 " / >  
 	 	 	 	 	 < / e l e m e n t >  
 	 	 	 	 	 < e l e m e n t   i d = " 3 7 8 1 " >  
 	 	 	 	 	 	 < t y p e   e n t i t y T y p e = " 6 " / >  
 	 	 	 	 	 < / e l e m e n t >  
 	 	 	 	 	 < e l e m e n t   i d = " 3 6 1 7 " >  
 	 	 	 	 	 	 < t y p e   e n t i t y T y p e = " 6 " / >  
 	 	 	 	 	 < / e l e m e n t >  
 	 	 	 	 	 < e l e m e n t   i d = " 3 6 1 5 "   r o l l u p M o d e = " 1 " >  
 	 	 	 	 	 	 < t y p e   e n t i t y T y p e = " 6 " / >  
 	 	 	 	 	 < / e l e m e n t >  
 	 	 	 	 	 < e l e m e n t   i d = " 3 6 2 8 " >  
 	 	 	 	 	 	 < t y p e   e n t i t y T y p e = " 6 " / >  
 	 	 	 	 	 < / e l e m e n t >  
 	 	 	 	 	 < e l e m e n t   i d = " 3 7 0 9 " >  
 	 	 	 	 	 	 < t y p e   e n t i t y T y p e = " 6 " / >  
 	 	 	 	 	 < / e l e m e n t >  
 	 	 	 	 	 < e l e m e n t   i d = " 3 7 1 0 " >  
 	 	 	 	 	 	 < t y p e   e n t i t y T y p e = " 6 " / >  
 	 	 	 	 	 < / e l e m e n t >  
 	 	 	 	 	 < e l e m e n t   i d = " 3 7 1 1 " >  
 	 	 	 	 	 	 < t y p e   e n t i t y T y p e = " 6 " / >  
 	 	 	 	 	 < / e l e m e n t >  
 	 	 	 	 	 < e l e m e n t   i d = " 3 6 2 7 " >  
 	 	 	 	 	 	 < t y p e   e n t i t y T y p e = " 6 " / >  
 	 	 	 	 	 < / e l e m e n t >  
 	 	 	 	 	 < e l e m e n t   i d = " 3 6 2 8 "   r o l l u p M o d e = " 1 " >  
 	 	 	 	 	 	 < t y p e   e n t i t y T y p e = " 6 " / >  
 	 	 	 	 	 < / e l e m e n t >  
 	 	 	 	 	 < e l e m e n t   i d = " 3 6 5 5 " >  
 	 	 	 	 	 	 < t y p e   e n t i t y T y p e = " 6 " / >  
 	 	 	 	 	 < / e l e m e n t >  
 	 	 	 	 	 < e l e m e n t   i d = " 3 6 4 4 " >  
 	 	 	 	 	 	 < t y p e   e n t i t y T y p e = " 6 " / >  
 	 	 	 	 	 < / e l e m e n t >  
 	 	 	 	 	 < e l e m e n t   i d = " 3 6 4 5 " >  
 	 	 	 	 	 	 < t y p e   e n t i t y T y p e = " 6 " / >  
 	 	 	 	 	 < / e l e m e n t >  
 	 	 	 	 	 < e l e m e n t   i d = " 3 6 4 6 " >  
 	 	 	 	 	 	 < t y p e   e n t i t y T y p e = " 6 " / >  
 	 	 	 	 	 < / e l e m e n t >  
 	 	 	 	 	 < e l e m e n t   i d = " 3 6 4 7 " >  
 	 	 	 	 	 	 < t y p e   e n t i t y T y p e = " 6 " / >  
 	 	 	 	 	 < / e l e m e n t >  
 	 	 	 	 	 < e l e m e n t   i d = " 3 6 4 9 " >  
 	 	 	 	 	 	 < t y p e   e n t i t y T y p e = " 6 " / >  
 	 	 	 	 	 < / e l e m e n t >  
 	 	 	 	 	 < e l e m e n t   i d = " 3 6 5 0 " >  
 	 	 	 	 	 	 < t y p e   e n t i t y T y p e = " 6 " / >  
 	 	 	 	 	 < / e l e m e n t >  
 	 	 	 	 	 < e l e m e n t   i d = " 3 6 5 1 " >  
 	 	 	 	 	 	 < t y p e   e n t i t y T y p e = " 6 " / >  
 	 	 	 	 	 < / e l e m e n t >  
 	 	 	 	 	 < e l e m e n t   i d = " 3 6 5 2 " >  
 	 	 	 	 	 	 < t y p e   e n t i t y T y p e = " 6 " / >  
 	 	 	 	 	 < / e l e m e n t >  
 	 	 	 	 	 < e l e m e n t   i d = " 3 6 5 3 " >  
 	 	 	 	 	 	 < t y p e   e n t i t y T y p e = " 6 " / >  
 	 	 	 	 	 < / e l e m e n t >  
 	 	 	 	 	 < e l e m e n t   i d = " 3 6 5 4 " >  
 	 	 	 	 	 	 < t y p e   e n t i t y T y p e = " 6 " / >  
 	 	 	 	 	 < / e l e m e n t >  
 	 	 	 	 	 < e l e m e n t   i d = " 3 6 4 8 " >  
 	 	 	 	 	 	 < t y p e   e n t i t y T y p e = " 6 " / >  
 	 	 	 	 	 < / e l e m e n t >  
 	 	 	 	 	 < e l e m e n t   i d = " 3 6 5 5 "   r o l l u p M o d e = " 1 " >  
 	 	 	 	 	 	 < t y p e   e n t i t y T y p e = " 6 " / >  
 	 	 	 	 	 < / e l e m e n t >  
 	 	 	 	 	 < e l e m e n t   i d = " 3 6 5 6 " >  
 	 	 	 	 	 	 < t y p e   e n t i t y T y p e = " 6 " / >  
 	 	 	 	 	 < / e l e m e n t >  
 	 	 	 	 	 < e l e m e n t   i d = " 3 6 5 9 " >  
 	 	 	 	 	 	 < t y p e   e n t i t y T y p e = " 6 " / >  
 	 	 	 	 	 < / e l e m e n t >  
 	 	 	 	 	 < e l e m e n t   i d = " 3 6 5 8 " >  
 	 	 	 	 	 	 < t y p e   e n t i t y T y p e = " 6 " / >  
 	 	 	 	 	 < / e l e m e n t >  
 	 	 	 	 	 < e l e m e n t   i d = " 3 6 5 6 "   r o l l u p M o d e = " 1 " >  
 	 	 	 	 	 	 < t y p e   e n t i t y T y p e = " 6 " / >  
 	 	 	 	 	 < / e l e m e n t >  
 	 	 	 	 	 < e l e m e n t   i d = " 3 6 6 2 " >  
 	 	 	 	 	 	 < t y p e   e n t i t y T y p e = " 6 " / >  
 	 	 	 	 	 < / e l e m e n t >  
 	 	 	 	 	 < e l e m e n t   i d = " 3 6 6 5 " >  
 	 	 	 	 	 	 < t y p e   e n t i t y T y p e = " 6 " / >  
 	 	 	 	 	 < / e l e m e n t >  
 	 	 	 	 	 < e l e m e n t   i d = " 3 6 6 7 " >  
 	 	 	 	 	 	 < t y p e   e n t i t y T y p e = " 6 " / >  
 	 	 	 	 	 < / e l e m e n t >  
 	 	 	 	 	 < e l e m e n t   i d = " 3 6 6 8 " >  
 	 	 	 	 	 	 < t y p e   e n t i t y T y p e = " 6 " / >  
 	 	 	 	 	 < / e l e m e n t >  
 	 	 	 	 	 < e l e m e n t   i d = " 3 6 6 9 " >  
 	 	 	 	 	 	 < t y p e   e n t i t y T y p e = " 6 " / >  
 	 	 	 	 	 < / e l e m e n t >  
 	 	 	 	 	 < e l e m e n t   i d = " 3 6 7 0 " >  
 	 	 	 	 	 	 < t y p e   e n t i t y T y p e = " 6 " / >  
 	 	 	 	 	 < / e l e m e n t >  
 	 	 	 	 	 < e l e m e n t   i d = " 3 6 7 1 " >  
 	 	 	 	 	 	 < t y p e   e n t i t y T y p e = " 6 " / >  
 	 	 	 	 	 < / e l e m e n t >  
 	 	 	 	 	 < e l e m e n t   i d = " 3 6 7 2 " >  
 	 	 	 	 	 	 < t y p e   e n t i t y T y p e = " 6 " / >  
 	 	 	 	 	 < / e l e m e n t >  
 	 	 	 	 	 < e l e m e n t   i d = " 3 6 7 3 " >  
 	 	 	 	 	 	 < t y p e   e n t i t y T y p e = " 6 " / >  
 	 	 	 	 	 < / e l e m e n t >  
 	 	 	 	 	 < e l e m e n t   i d = " 3 6 6 6 " >  
 	 	 	 	 	 	 < t y p e   e n t i t y T y p e = " 6 " / >  
 	 	 	 	 	 < / e l e m e n t >  
 	 	 	 	 	 < e l e m e n t   i d = " 3 6 6 2 "   r o l l u p M o d e = " 1 " >  
 	 	 	 	 	 	 < t y p e   e n t i t y T y p e = " 6 " / >  
 	 	 	 	 	 < / e l e m e n t >  
 	 	 	 	 	 < e l e m e n t   i d = " 3 7 8 2 " >  
 	 	 	 	 	 	 < t y p e   e n t i t y T y p e = " 6 " / >  
 	 	 	 	 	 < / e l e m e n t >  
 	 	 	 	 	 < e l e m e n t   i d = " 3 7 8 4 " >  
 	 	 	 	 	 	 < t y p e   e n t i t y T y p e = " 6 " / >  
 	 	 	 	 	 < / e l e m e n t >  
 	 	 	 	 	 < e l e m e n t   i d = " 3 7 8 5 " >  
 	 	 	 	 	 	 < t y p e   e n t i t y T y p e = " 6 " / >  
 	 	 	 	 	 < / e l e m e n t >  
 	 	 	 	 	 < e l e m e n t   i d = " 3 7 8 3 " >  
 	 	 	 	 	 	 < t y p e   e n t i t y T y p e = " 6 " / >  
 	 	 	 	 	 < / e l e m e n t >  
 	 	 	 	 	 < e l e m e n t   i d = " 3 7 8 2 "   r o l l u p M o d e = " 1 " >  
 	 	 	 	 	 	 < t y p e   e n t i t y T y p e = " 6 " / >  
 	 	 	 	 	 < / e l e m e n t >  
 	 	 	 	 	 < e l e m e n t   i d = " 3 7 2 7 " >  
 	 	 	 	 	 	 < t y p e   e n t i t y T y p e = " 6 " / >  
 	 	 	 	 	 < / e l e m e n t >  
 	 	 	 	 	 < e l e m e n t   i d = " 3 7 2 9 " >  
 	 	 	 	 	 	 < t y p e   e n t i t y T y p e = " 6 " / >  
 	 	 	 	 	 < / e l e m e n t >  
 	 	 	 	 	 < e l e m e n t   i d = " 3 7 2 8 " >  
 	 	 	 	 	 	 < t y p e   e n t i t y T y p e = " 6 " / >  
 	 	 	 	 	 < / e l e m e n t >  
 	 	 	 	 	 < e l e m e n t   i d = " 3 7 2 7 "   r o l l u p M o d e = " 1 " >  
 	 	 	 	 	 	 < t y p e   e n t i t y T y p e = " 6 " / >  
 	 	 	 	 	 < / e l e m e n t >  
 	 	 	 	 	 < e l e m e n t   i d = " 3 8 0 3 " >  
 	 	 	 	 	 	 < t y p e   e n t i t y T y p e = " 6 " / >  
 	 	 	 	 	 < / e l e m e n t >  
 	 	 	 	 	 < e l e m e n t   i d = " 3 8 0 4 " >  
 	 	 	 	 	 	 < t y p e   e n t i t y T y p e = " 6 " / >  
 	 	 	 	 	 < / e l e m e n t >  
 	 	 	 	 	 < e l e m e n t   i d = " 3 5 9 2 "   r o l l u p M o d e = " 1 " >  
 	 	 	 	 	 	 < t y p e   e n t i t y T y p e = " 6 " / >  
 	 	 	 	 	 < / e l e m e n t >  
 	 	 	 	 	 < e l e m e n t   i d = " 3 7 0 2 " >  
 	 	 	 	 	 	 < t y p e   e n t i t y T y p e = " 6 " / >  
 	 	 	 	 	 < / e l e m e n t >  
 	 	 	 	 	 < e l e m e n t   i d = " 3 6 8 7 " >  
 	 	 	 	 	 	 < t y p e   e n t i t y T y p e = " 6 " / >  
 	 	 	 	 	 < / e l e m e n t >  
 	 	 	 	 	 < e l e m e n t   i d = " 3 6 9 5 " >  
 	 	 	 	 	 	 < t y p e   e n t i t y T y p e = " 6 " / >  
 	 	 	 	 	 < / e l e m e n t >  
 	 	 	 	 	 < e l e m e n t   i d = " 3 6 9 8 " >  
 	 	 	 	 	 	 < t y p e   e n t i t y T y p e = " 6 " / >  
 	 	 	 	 	 < / e l e m e n t >  
 	 	 	 	 	 < e l e m e n t   i d = " 3 6 9 9 " >  
 	 	 	 	 	 	 < t y p e   e n t i t y T y p e = " 6 " / >  
 	 	 	 	 	 < / e l e m e n t >  
 	 	 	 	 	 < e l e m e n t   i d = " 3 7 0 0 " >  
 	 	 	 	 	 	 < t y p e   e n t i t y T y p e = " 6 " / >  
 	 	 	 	 	 < / e l e m e n t >  
 	 	 	 	 	 < e l e m e n t   i d = " 3 7 0 2 "   r o l l u p M o d e = " 1 " >  
 	 	 	 	 	 	 < t y p e   e n t i t y T y p e = " 6 " / >  
 	 	 	 	 	 < / e l e m e n t >  
 	 	 	 	 	 < e l e m e n t   i d = " 3 7 1 2 " >  
 	 	 	 	 	 	 < t y p e   e n t i t y T y p e = " 6 " / >  
 	 	 	 	 	 < / e l e m e n t >  
 	 	 	 	 	 < e l e m e n t   i d = " 3 6 9 7 " >  
 	 	 	 	 	 	 < t y p e   e n t i t y T y p e = " 6 " / >  
 	 	 	 	 	 < / e l e m e n t >  
 	 	 	 	 	 < e l e m e n t   i d = " 3 7 1 2 "   r o l l u p M o d e = " 1 " >  
 	 	 	 	 	 	 < t y p e   e n t i t y T y p e = " 6 " / >  
 	 	 	 	 	 < / e l e m e n t >  
 	 	 	 	 	 < e l e m e n t   i d = " 3 7 1 5 " >  
 	 	 	 	 	 	 < t y p e   e n t i t y T y p e = " 6 " / >  
 	 	 	 	 	 < / e l e m e n t >  
 	 	 	 	 	 < e l e m e n t   i d = " 3 6 8 4 " >  
 	 	 	 	 	 	 < t y p e   e n t i t y T y p e = " 6 " / >  
 	 	 	 	 	 < / e l e m e n t >  
 	 	 	 	 	 < e l e m e n t   i d = " 3 6 8 5 " >  
 	 	 	 	 	 	 < t y p e   e n t i t y T y p e = " 6 " / >  
 	 	 	 	 	 < / e l e m e n t >  
 	 	 	 	 	 < e l e m e n t   i d = " 3 6 9 4 " >  
 	 	 	 	 	 	 < t y p e   e n t i t y T y p e = " 6 " / >  
 	 	 	 	 	 < / e l e m e n t >  
 	 	 	 	 	 < e l e m e n t   i d = " 3 7 1 5 "   r o l l u p M o d e = " 1 " >  
 	 	 	 	 	 	 < t y p e   e n t i t y T y p e = " 6 " / >  
 	 	 	 	 	 < / e l e m e n t >  
 	 	 	 	 	 < e l e m e n t   i d = " 3 7 1 6 " >  
 	 	 	 	 	 	 < t y p e   e n t i t y T y p e = " 6 " / >  
 	 	 	 	 	 < / e l e m e n t >  
 	 	 	 	 	 < e l e m e n t   i d = " 3 6 8 2 " >  
 	 	 	 	 	 	 < t y p e   e n t i t y T y p e = " 6 " / >  
 	 	 	 	 	 < / e l e m e n t >  
 	 	 	 	 	 < e l e m e n t   i d = " 3 6 8 3 " >  
 	 	 	 	 	 	 < t y p e   e n t i t y T y p e = " 6 " / >  
 	 	 	 	 	 < / e l e m e n t >  
 	 	 	 	 	 < e l e m e n t   i d = " 3 6 8 6 " >  
 	 	 	 	 	 	 < t y p e   e n t i t y T y p e = " 6 " / >  
 	 	 	 	 	 < / e l e m e n t >  
 	 	 	 	 	 < e l e m e n t   i d = " 3 6 8 8 " >  
 	 	 	 	 	 	 < t y p e   e n t i t y T y p e = " 6 " / >  
 	 	 	 	 	 < / e l e m e n t >  
 	 	 	 	 	 < e l e m e n t   i d = " 3 6 8 9 " >  
 	 	 	 	 	 	 < t y p e   e n t i t y T y p e = " 6 " / >  
 	 	 	 	 	 < / e l e m e n t >  
 	 	 	 	 	 < e l e m e n t   i d = " 3 6 9 0 " >  
 	 	 	 	 	 	 < t y p e   e n t i t y T y p e = " 6 " / >  
 	 	 	 	 	 < / e l e m e n t >  
 	 	 	 	 	 < e l e m e n t   i d = " 3 6 9 1 " >  
 	 	 	 	 	 	 < t y p e   e n t i t y T y p e = " 6 " / >  
 	 	 	 	 	 < / e l e m e n t >  
 	 	 	 	 	 < e l e m e n t   i d = " 3 6 9 3 " >  
 	 	 	 	 	 	 < t y p e   e n t i t y T y p e = " 6 " / >  
 	 	 	 	 	 < / e l e m e n t >  
 	 	 	 	 	 < e l e m e n t   i d = " 3 6 9 6 " >  
 	 	 	 	 	 	 < t y p e   e n t i t y T y p e = " 6 " / >  
 	 	 	 	 	 < / e l e m e n t >  
 	 	 	 	 	 < e l e m e n t   i d = " 3 7 1 6 "   r o l l u p M o d e = " 1 " >  
 	 	 	 	 	 	 < t y p e   e n t i t y T y p e = " 6 " / >  
 	 	 	 	 	 < / e l e m e n t >  
 	 	 	 	 	 < e l e m e n t   i d = " 3 6 0 0 "   r o l l u p M o d e = " 1 " >  
 	 	 	 	 	 	 < t y p e   e n t i t y T y p e = " 6 " / >  
 	 	 	 	 	 < / e l e m e n t >  
 	 	 	 	 	 < e l e m e n t   i d = " 3 8 0 5 " >  
 	 	 	 	 	 	 < t y p e   e n t i t y T y p e = " 6 " / >  
 	 	 	 	 	 < / e l e m e n t >  
 	 	 	 	 	 < e l e m e n t   i d = " 3 8 0 6 " >  
 	 	 	 	 	 	 < t y p e   e n t i t y T y p e = " 6 " / >  
 	 	 	 	 	 < / e l e m e n t >  
 	 	 	 	 	 < e l e m e n t   i d = " 3 6 3 0 " >  
 	 	 	 	 	 	 < t y p e   e n t i t y T y p e = " 6 " / >  
 	 	 	 	 	 < / e l e m e n t >  
 	 	 	 	 	 < e l e m e n t   i d = " 3 6 2 9 "   r o l l u p M o d e = " 1 " >  
 	 	 	 	 	 	 < t y p e   e n t i t y T y p e = " 6 " / >  
 	 	 	 	 	 < / e l e m e n t >  
 	 	 	 	 	 < e l e m e n t   i d = " 4 3 6 1 " >  
 	 	 	 	 	 	 < t y p e   e n t i t y T y p e = " 6 " / >  
 	 	 	 	 	 < / e l e m e n t >  
 	 	 	 	 	 < e l e m e n t   i d = " 4 4 7 6 " >  
 	 	 	 	 	 	 < t y p e   e n t i t y T y p e = " 6 " / >  
 	 	 	 	 	 < / e l e m e n t >  
 	 	 	 	 	 < e l e m e n t   i d = " 4 4 6 4 " >  
 	 	 	 	 	 	 < t y p e   e n t i t y T y p e = " 6 " / >  
 	 	 	 	 	 < / e l e m e n t >  
 	 	 	 	 	 < e l e m e n t   i d = " 4 6 3 7 " >  
 	 	 	 	 	 	 < t y p e   e n t i t y T y p e = " 6 " / >  
 	 	 	 	 	 < / e l e m e n t >  
 	 	 	 	 	 < e l e m e n t   i d = " 4 4 6 1 " >  
 	 	 	 	 	 	 < t y p e   e n t i t y T y p e = " 6 " / >  
 	 	 	 	 	 < / e l e m e n t >  
 	 	 	 	 	 < e l e m e n t   i d = " 4 4 6 6 " >  
 	 	 	 	 	 	 < t y p e   e n t i t y T y p e = " 6 " / >  
 	 	 	 	 	 < / e l e m e n t >  
 	 	 	 	 	 < e l e m e n t   i d = " 4 4 6 8 " >  
 	 	 	 	 	 	 < t y p e   e n t i t y T y p e = " 6 " / >  
 	 	 	 	 	 < / e l e m e n t >  
 	 	 	 	 	 < e l e m e n t   i d = " 4 6 3 6 " >  
 	 	 	 	 	 	 < t y p e   e n t i t y T y p e = " 6 " / >  
 	 	 	 	 	 < / e l e m e n t >  
 	 	 	 	 	 < e l e m e n t   i d = " 4 6 8 1 " >  
 	 	 	 	 	 	 < t y p e   e n t i t y T y p e = " 6 " / >  
 	 	 	 	 	 < / e l e m e n t >  
 	 	 	 	 	 < e l e m e n t   i d = " 4 4 7 1 " >  
 	 	 	 	 	 	 < t y p e   e n t i t y T y p e = " 6 " / >  
 	 	 	 	 	 < / e l e m e n t >  
 	 	 	 	 	 < e l e m e n t   i d = " 4 4 7 0 " >  
 	 	 	 	 	 	 < t y p e   e n t i t y T y p e = " 6 " / >  
 	 	 	 	 	 < / e l e m e n t >  
 	 	 	 	 	 < e l e m e n t   i d = " 4 6 8 2 " >  
 	 	 	 	 	 	 < t y p e   e n t i t y T y p e = " 6 " / >  
 	 	 	 	 	 < / e l e m e n t >  
 	 	 	 	 	 < e l e m e n t   i d = " 4 6 3 4 " >  
 	 	 	 	 	 	 < t y p e   e n t i t y T y p e = " 6 " / >  
 	 	 	 	 	 < / e l e m e n t >  
 	 	 	 	 	 < e l e m e n t   i d = " 4 6 3 5 " >  
 	 	 	 	 	 	 < t y p e   e n t i t y T y p e = " 6 " / >  
 	 	 	 	 	 < / e l e m e n t >  
 	 	 	 	 	 < e l e m e n t   i d = " 4 6 8 3 " >  
 	 	 	 	 	 	 < t y p e   e n t i t y T y p e = " 6 " / >  
 	 	 	 	 	 < / e l e m e n t >  
 	 	 	 	 	 < e l e m e n t   i d = " 4 4 7 3 " >  
 	 	 	 	 	 	 < t y p e   e n t i t y T y p e = " 6 " / >  
 	 	 	 	 	 < / e l e m e n t >  
 	 	 	 	 	 < e l e m e n t   i d = " 4 4 7 4 " >  
 	 	 	 	 	 	 < t y p e   e n t i t y T y p e = " 6 " / >  
 	 	 	 	 	 < / e l e m e n t >  
 	 	 	 	 	 < e l e m e n t   i d = " 4 6 2 6 " >  
 	 	 	 	 	 	 < t y p e   e n t i t y T y p e = " 6 " / >  
 	 	 	 	 	 < / e l e m e n t >  
 	 	 	 	 	 < e l e m e n t   i d = " 4 4 8 1 " >  
 	 	 	 	 	 	 < t y p e   e n t i t y T y p e = " 6 " / >  
 	 	 	 	 	 < / e l e m e n t >  
 	 	 	 	 	 < e l e m e n t   i d = " 4 6 3 2 " >  
 	 	 	 	 	 	 < t y p e   e n t i t y T y p e = " 6 " / >  
 	 	 	 	 	 < / e l e m e n t >  
 	 	 	 	 	 < e l e m e n t   i d = " 4 6 2 7 " >  
 	 	 	 	 	 	 < t y p e   e n t i t y T y p e = " 6 " / >  
 	 	 	 	 	 < / e l e m e n t >  
 	 	 	 	 	 < e l e m e n t   i d = " 3 5 8 4 " >  
 	 	 	 	 	 	 < t y p e   e n t i t y T y p e = " 6 " / >  
 	 	 	 	 	 < / e l e m e n t >  
 	 	 	 	 	 < e l e m e n t   i d = " 4 4 0 1 " >  
 	 	 	 	 	 	 < t y p e   e n t i t y T y p e = " 6 " / >  
 	 	 	 	 	 < / e l e m e n t >  
 	 	 	 	 	 < e l e m e n t   i d = " 4 6 2 5 " >  
 	 	 	 	 	 	 < t y p e   e n t i t y T y p e = " 6 " / >  
 	 	 	 	 	 < / e l e m e n t >  
 	 	 	 	 	 < e l e m e n t   i d = " 3 6 4 1 " >  
 	 	 	 	 	 	 < t y p e   e n t i t y T y p e = " 6 " / >  
 	 	 	 	 	 < / e l e m e n t >  
 	 	 	 	 	 < e l e m e n t   i d = " 3 7 2 3 " >  
 	 	 	 	 	 	 < t y p e   e n t i t y T y p e = " 6 " / >  
 	 	 	 	 	 < / e l e m e n t >  
 	 	 	 	 	 < e l e m e n t   i d = " 3 9 0 2 " >  
 	 	 	 	 	 	 < t y p e   e n t i t y T y p e = " 6 " / >  
 	 	 	 	 	 < / e l e m e n t >  
 	 	 	 	 	 < e l e m e n t   i d = " 3 7 3 0 " >  
 	 	 	 	 	 	 < t y p e   e n t i t y T y p e = " 6 " / >  
 	 	 	 	 	 < / e l e m e n t >  
 	 	 	 	 	 < e l e m e n t   i d = " 3 7 1 4 " >  
 	 	 	 	 	 	 < t y p e   e n t i t y T y p e = " 6 " / >  
 	 	 	 	 	 < / e l e m e n t >  
 	 	 	 	 	 < e l e m e n t   i d = " 3 6 3 9 " >  
 	 	 	 	 	 	 < t y p e   e n t i t y T y p e = " 6 " / >  
 	 	 	 	 	 < / e l e m e n t >  
 	 	 	 	 	 < e l e m e n t   i d = " 3 6 3 8 " >  
 	 	 	 	 	 	 < t y p e   e n t i t y T y p e = " 6 " / >  
 	 	 	 	 	 < / e l e m e n t >  
 	 	 	 	 	 < e l e m e n t   i d = " 3 6 6 1 " >  
 	 	 	 	 	 	 < t y p e   e n t i t y T y p e = " 6 " / >  
 	 	 	 	 	 < / e l e m e n t >  
 	 	 	 	 	 < e l e m e n t   i d = " 3 5 8 5 " >  
 	 	 	 	 	 	 < t y p e   e n t i t y T y p e = " 6 " / >  
 	 	 	 	 	 < / e l e m e n t >  
 	 	 	 	 	 < e l e m e n t   i d = " 3 6 1 3 " >  
 	 	 	 	 	 	 < t y p e   e n t i t y T y p e = " 6 " / >  
 	 	 	 	 	 < / e l e m e n t >  
 	 	 	 	 	 < e l e m e n t   i d = " 4 6 2 8 " >  
 	 	 	 	 	 	 < t y p e   e n t i t y T y p e = " 6 " / >  
 	 	 	 	 	 < / e l e m e n t >  
 	 	 	 	 	 < e l e m e n t   i d = " 4 0 2 1 " >  
 	 	 	 	 	 	 < t y p e   e n t i t y T y p e = " 6 " / >  
 	 	 	 	 	 < / e l e m e n t >  
 	 	 	 	 	 < e l e m e n t   i d = " 4 6 2 8 "   r o l l u p M o d e = " 1 " >  
 	 	 	 	 	 	 < t y p e   e n t i t y T y p e = " 6 " / >  
 	 	 	 	 	 < / e l e m e n t >  
 	 	 	 	 	 < e l e m e n t   i d = " 5 0 0 2 " >  
 	 	 	 	 	 	 < t y p e   e n t i t y T y p e = " 6 " / >  
 	 	 	 	 	 < / e l e m e n t >  
 	 	 	 	 	 < e l e m e n t   i d = " 5 0 0 3 " >  
 	 	 	 	 	 	 < t y p e   e n t i t y T y p e = " 6 " / >  
 	 	 	 	 	 < / e l e m e n t >  
 	 	 	 	 	 < e l e m e n t   i d = " 5 0 0 4 " >  
 	 	 	 	 	 	 < t y p e   e n t i t y T y p e = " 6 " / >  
 	 	 	 	 	 < / e l e m e n t >  
 	 	 	 	 < / d i s a b l e d E l e m e n t s >  
 	 	 	 < / e l e m e n t S e t >  
 	 	 < / c r i t e r i a >  
 	 	 < r e p o r t D a t e > 2 0 2 4 - 0 7 - 0 1 T 0 0 : 0 0 : 0 0 < / r e p o r t D a t e >  
 	 	 < l a s t R e f r e s h T i m e > 2 0 2 4 - 0 4 - 2 3 T 1 9 : 0 1 : 5 9 . 1 5 3 9 2 8 Z < / l a s t R e f r e s h T i m e >  
 	 	 < o p t i o n s   a r e D a t e s R e l a t i v e B y D e f a u l t = " t r u e "   a u t o F i t C o l u m n s O n R e f r e s h = " f a l s e "   r o u n d i n g = " 0 "   d i s p l a y Z e r o F o r B l a n k = " t r u e "   c l e a r D a t a O n S a v e = " f a l s e "   r e f r e s h O n E x p a n d = " t r u e "   u p d a t e E x p a n d e d E l e m e n t s O n R e f r e s h = " t r u e "   u p d a t e R e p o r t G r o u p s O n R e f r e s h = " t r u e "   e n a b l e U n k n o w n F i l t e r s = " f a l s e " / >  
 	 	 < a r e L o c a t i o n s H i d d e n > f a l s e < / a r e L o c a t i o n s H i d d e n >  
 	 	 < a d a p t e r R e p o r t O p t i o n s >  
 	 	 	 < o p t i o n   a d a p t e r I d = " 2 " >  
 	 	 	 	 < r e p o r t S e t t i n g s   U s e L e v e l C u r r e n c y = " t r u e " / >  
 	 	 	 < / o p t i o n >  
 	 	 < / a d a p t e r R e p o r t O p t i o n s >  
 	 	 < i n s t a n c e   a d a p t e r I d = " 2 " >  
 	 	 	 < i n s t a n c e   c o d e = " P A N S O P H I C L E A R N I N G 2 " / >  
 	 	 < / i n s t a n c e >  
 	 < / r e p o r t D o c u m e n t D e f i n i t i o n >  
 < / d o c u m e n t D e f i n i t i o n s > < / d o c u m e n t > 
</file>

<file path=customXml/item2.xml><?xml version="1.0" encoding="utf-8"?>
<AdaptiveCompressedXml>H4sIAAAAAAAEAO1dS48bNxK+L7D/QdCdFp9FMtBMYHiNXQOB14i9l73x6RFW1hiSnMS7yH9ftuaRkcSOeuAut+zpi5PpbhWrWfWxnmTPf/ztw3LyS1pvFteriyl7Rqc/Xv71L/O3VyltJ6/ixVSknDLXQGTSlkjrLLFGOSINDzpLziO46eS1+5Aupm/eP5vIafn9ZDLfNBT+lvJitdgW2pvd1XJ9nT5er7dv9+/e3iy3P7r1dnP/5/3zb8rlG3ay99QwS3QSpjBhDPE0JCKV0FoJCVbY6YPfFwo/XQe3N8jt9UWcbD9/LGzDdDI7vBnScvk8xnXabCbr618vpnQ6CdfLTx/KLPHK8/9Jny/ZfNb8Z2/wWXX0eVgvtmm9cIdk0jJ9SKvt2zL5LrqP5Znmpfn04LmG+9Vm61YhHd15cK9wHBuxPH/99p9v/vHqxU8vn//8+tXrv7PjF2hYbSV5x9amNtg6LcsL/pJeuGVaRbd+efPs5DrnTdpeTEmZrvhpvZuEd2W+mxdiFI5f6WZibqm8itX7+08wSul8duInpx/Y7rhqG6+5OykvtNh+frdTF1ObvZuRWinNZy3TVHv2drYni2amWubpiCtb52o+Sy0D3d85lOr9jaKFB8pcUdvmze4Q+ie4zVGrHJwgSRpNZOSeeC8syeVPBplF4TQ2bmULbvmI2wpu6QjbEbYiZCuko4QbFRsjK4grhp8oG732TjCuKDZsVQtsxQjbEbY9wxbkdwJcn3OCGAxhWhbgBsGJ0zoQQ1M02WYtlMAGbu35BrFyBG4FuGwE7gjci2mgwSpBHREsN2Etc8QznQgFnW1wSifrsIGrW4CrRuBWgDvGtyNwy5uAZ5CY4STG8o/UnBKXaSbKGR9NVDLHgA3ciuh2wIURuBXgihG4I3DLm1hhQuCJBCEkkQIEMc4qEpJsklbJ+8ixgVuZoh1w9QjcCnDlCNwRuBdT5UqAK0IiWYVAJA1AHFBdQl5hkjLMOoEOXNHmKtvRWa5Wg8Yw90uw+50glwpHk1SWMOoLchVoYkEoYsDp7LlS1OBUceEP5NIW5JoniduHWsaZUl0VrcrE+SiaLb6dzbEEZcw0JoI6YrQIxPikvU/GMBpRFI2J05pmn7ymAdNdFY1Pb//cWQxTsbs3TJ2H3jkjnBbACfPOEOkZI57LElhIiEX1DOQkUfSug9op+4ioYul8Wh5S2abftpf/o78XE9f838Hd3U/+6O255b5ws6ehO/nTiqK2W81utrfF7s5nB3wdvP7hi3YUtJRKMhvLiuJ4EbRQxZKpDERZ45SOmSWNk661pwUN8mmWSPdtmTFotux4LPud2E3PTOYsOSKBFrtpbWzadZrQCoR3zEVDcUIrJjvotXqa+cy9SEDzCq+7x75x06mpCrbJo4tkLJEylrBANB4cMPBaFh9OehzVU11U72lm5Padts6r3LeleTGDkCazEh3Yonnc+RKVGkG05jFRRgVTDEfzOoSloJ9mm+K+5nW25d+W5rGQo5C82NcoKJHJl0ghRFF00BsTG1cy4uRDSvzVQfNGNxJ459TbN6Z5HlwORhImWCrWNpVIRoMhwocUXFK86B+O5nUJYCwdNY9XguTdU9+45iWVlM7FxWOWZSIpaOIDYyQnbpqSLIDC6ZfgHdY8zZ9m+WY/nLWdVe/LQ2fbeYHtYazOoVMPY3WutvYwFl7a/niszpnbM091JG+Lb28loQyKBUxSEBcgEqZ91IxLRzOOBeSmwzokn2az9J6uQbEN34myCcai9YkW7YrF6JWYkhjlgJQA0zCVjA6QcOoCHfJqGkZl48zgGaKvnEhrykxKRAJCApFgOXFOaEJV0CrZrMFnFF2THYpQRo3pDMbEd6JqQQpBNZPEsZvdvY7YpAPhVqckqOEpAc6ydnpXPmfsEeWCsd55QtLCch3KUiKYo0XSNBIXQyY8K5poVs0mb2xJt/XcFUmPle3eJO1MZC5kTzzjnkghDSkuSiZOZk4tzwEApwQoOuzYZ+wRbVqjpE/sXLEslDhHF0eBFkybHIg1TJBMozSCem4Os5/9S7ptk3eR9CPapEZJn9oVDDHxkEjSnhMZtCPGZEO01DIZHzlV6G1JbbuCOeOPyPaOkj4haWlANPJNoizhMpYIwHDpSRQhMaczLyjHlnTbNtIi6UcclTRK+kQvdTIx5agIN8wVSQtKmq5WErxT2tBsKEf3yNr2HRZJPyLMGyV9opm52e/CWRFt1KY5j40R77kqob2QLBunlcSpEovTG9WKpB9RJR4l/VDS89n+qXfzK7d5ceVW79Pmcrv+lOazBxfuH1psXtzG6y9Xzi9TvMxuuSkPH9+4/00twu+URGlLoDw+edKSOGlLmuwlTISmlQrHsQRrSt2SKdmnD7qyE+kL6LdkYeZxsdlJ5mWHl66kI3t842IiUOkbwOUfDrf49T0/pm016Wv+K810vfJfyTH2Sr9fxBzTr9RPe6VfKS31Sh8XX8oiy7dWv+6VPu6Kriyyftbq4L3Sx9Yf3PUHGK7+gMC2L7j4Kq47Kn2NbX8B1z4CIM9/7TSEXj1KbPrYHjHu+gbI/icg+1eA7B9CrR2hT/q1Xrg+15/aDt9e6ePKV9fab3uljyvf6jaxXunj+leaI9tHZP9BI/sPGjn+1cj+SRO/Txabf62C26b31+vFf1O53GS9kNUKOyzGDmuQzUKtNalXsSO7LQJ3WQKB7LYcfsWkb/oSOyxAXlZrR0b1Sh/bbUE2a7Wdkr2un7j41QLb7RJDmB2D7M0b5GyvQc7GGmSz2VQjBhE7rpMGEps+sjcgkYNohbyaU2QnWQ7iJCtktdUU2UlAdnIMMv9HZ+wgzP8QsRdybGGRp62hP8S0UeyQFbuSgr0ID+LSNQ0Ug6zNyHlPil13RHbw6WBiGWJY5Cw+IGsDIC/ZgLx2ArYDiN33hpxOAeR0CiB7YjDMagIUuzkDOe5iyLBm2GIfZDUHhox25JopINfsqsfA9co/8vwj12SrR0b1Sh8ZdsjFOWDI1g67Jo4dqSH3bDTr2xDLKkeuiSBba41srTW2NeXIasWHcdJqH8voNfmLnVzG5h95tZXIanW4qa5v+odfUO+dPjKsFbI3c/ih6t7pY+ML2VtVw1hThQxrhQ07bLHAIGI5PJSld/rI1qJ21F+v9JHFDshqq5GthUa2FhpZPzX2fhHkZQ+GKS5il/qRG4c0cuOQRm6sauZ/kDZo5Josx96dgd3mqAfpF0MuVxnkclVTjhykXIJdU0a2Xch70QF5rzUg71UG5L3K+ivozyD9Vshqi7wFvuF/kGlDRguySwTILhEgnwyhh6kSaOziEHYvOLKnCsgHvgDygSmA3DgHyI1tgL3zD/lAGUA+kKXB70C+5yA1TVxtNsiNZwa78Qx5H1kz/19f7F+rbT+4ZVpFt375YGxpaVVmd8++ipeMUjqfPbhwmqvaAaKzg+G7cMdsAWJNZc+DPWUMrcbeZ8Jeke05s2fsWbNn2Xmzx8+bPXHO7DGrz3lhYdacM3vKynMWrrLqvNmDc2aPWXveuqfPefaUPXOX4Dxs7nz2J2cm3zuwD79pVfme1XzpNtufU16nzdW7xYd0ySmnhDZH579j9gcmfmDsGStmEij7d3N49/7T92Q2V9e/vrhebcuIr8q/600Kzdnfm7sTuFvv31O4WsSYVneHo++9S/3E9PsD248+iXN8XHv7l5Ur57HPZ3Ve7k4qf3uV0vbgfPPmDfeuNj+az3aPXv4fDBgTLVOsAAA=</AdaptiveCompressedXml>
</file>

<file path=customXml/item20.xml><?xml version="1.0" encoding="utf-8"?>
<AdaptiveCompressedXml>H4sIAAAAAAAEAO1dW28jtxV+L9D/YPj9xDy8HJKBs0GwWbQLBGmQTV/6xmtWqNdeWMqtRf97ScfrteVRNGp1pIkyL8laMyIpno/fuZK8/Pznd1dnP5bb5eLm+rNz/EScf/7iz3+6fPO2lNXZ6/zZuS8p5+ARqkQDWpYATsQEMoSiatQFkz4/+zq8K5+df/P9J2fqvH3/7Oxy2Vv4stTF9WLV2l7efdo+vy3vb25Xb54+vX/YHr8Pt6vlw58P73/TPr4bjtCWSlIZkGQFXaIAbyNB9SUra7QSNZw/+n5r4aubFJ50cv/5Ip+tfnnfhk3nZxfrD1O5uvoi59uyXJ7d3vzU5uH8LN1c/fCuzZIYeP+f5ZcXeHnR//ek84vB3i/T7WJVbhdhvZlyVd6V69WbNvkhh/ftnf6j5fnae33018tVuE7l2ZNHz9qIcxfLF1+/+ds3f3398qtXX3z79euv/4LPf0Af6sYmPwxrOdTZ/bOzRR+os2SeD/buvT7XZ+3FxeqX7+6mfXAUfRz3LQ6McMM4Hh60eVub/oGJvrz4iKnfQBolZ3PFhnQRI2gTBAQ0CMIa1DFZNKWwIA3FdqjJGWoNangiUMsqYqzCgwg1NFILEnzxqnFsNj4VKkE5HqjhdqipGWrOGn8iUKvSlBB8BZGbTtfZRHBJJVDSB5JaRJKeB2pqO9T0DLUGNXsiUIsercdMEGRqrIbOQwzBgHApaB29SZUJano71MwMtQY1dSJQ8+iTJGPBo2y2miIHvuYMuRilhCFNRfJAzWyHGs1Qc1afCqspzD5Z3yy0mBRo4bD5wyhAu1qisUXaaHmgZrdDzc5Qa1A7FVvN50zCq+Z3emoAa4wGoUQFFBWlSsI4L1igJmk71NwMNaSBsd699ntDWmpAE9ZaICQPWpsKIVEGiUqaYIoQiCxIUyNiHX5GGhKf+nzeFx2qLyQ9tis/7QVkhKLgrQEZimu+TmymaGykLVw2MqKrlSmCo+SIuLSYV1DjtRPh6pgxm6QdpGRKg1pQ4LNs/6qxeUAhSR0TD9RGRHBwzoFItOJEoJZSqSpq2dycLHruL0FE1cPUinzVMVrHE8FRIyI4OOdAGtROJQWCAnMW2oCXGHoEx0O0aBrJFeO0yugEkwIdEcHBOQfSoMbn7Dzvyx2wLz7D4Flf7lQ0A9kiY9YeVCgGtCeEqHMCq9sqdm3hRi6HcURoAuc8UoP1aNdqD0voVPIILurkpJUQa82gtbXgSlNFNpIl1zw664kH1mPKi+acVYMaX3DisFDTrjbL2nko1jUGVSJDqDJCyaZUZwuR1yxQ0yNCbjjnrBrUTiVlZWzGKJQBio6aG1dN47fmxiFVWbLN3ZvjySOMsa3nnJXEk6lki9U3380UkFb1OGhIDWpZQxVGxaRU1JXHjZNuBNTmnJXcIeQ+caiRTCE1kwxSls1WS0TgQ3agspCZlM+SeOKgcoytNietGtROpRTcVe0cJQfeuF7z0bxdXxUCmWSjLKizVjxuwYj6XFSCZrQ1tPHFjA4cCi2qyOYcQKc30DFV8DY0c01UIpdz9I5n44EaUWEk5wSPRMdnrj3v61RiKyqKYKIVgJECaNIEwVBt+jp4bA8pKKaQ4QjTUM7JpObwnoq+NrUmJaoAKZIEbfomB4MRQgjKByOKyExeyAgG7fp6dkSavj4VYstVliqNB19cL8MIFaJu6jvmJHQxsZKoLGgbU3uOcyjvXJI6mZ0OToeIEQXUHPqmGhHA617941PUzqqsiGf/84i8G6GeHZEGNn8q0bxmmuWYswcjhW56VEpw2mfIOoSEJkqTecCGY7K8RLPVdreL61TgFosnhyhBOS1Aa5WgeQbNQ5CymhJQas+0i2tERM/jjLY7tJ2Kk1Bj06TeZfDeemhqtbR/UYGIGDAKS3a9CmlfaBtRsu2ln32EfsTDqdhtoVjpKyJIkg1tXkeIKhGYpHtQWaAKPKpUjtkgILWdLTeJ5lRyY1Ibo0SJkEzOoEXMfet9hqozFkqiCsVTx/SotkRuCrXNxbSc+57WuqL1sunNXTWB/frnXRLCmf+h59ty1aT4Y3kZrsp1Drev7kdyU+uyrO7gkX+4vRN07/PXwu9NFV3pvpHXefD50zdQCNFWzG9/ZfsLq7tRberv2ZS54TnqPW1sqS/hwVk6tvUtMVS0Cpomata38QZ8MAlMFqYUR0IynQzziDP0Js6YK3oPyRlqdJn6zBl/aM7ITjiRsEJKqdkZ3qdeL13BULNAYrPfLRpuzhjA3K+cMZdLH5Iz8JCc8eRH2nW9xNr1TFcPPf3u6Kok43xyFbyQFnRVBVwIFchJU0WsLq5Ht/ZPV0Pv39HVnKc7KF2NDprPnPHH5gxjFXWbJmfrGmdgc4uUJ1DN9tEySil15uYMu4kz5r0TB+WM0cHomTP+0JwRGyeUIgmCdQI05gRBRg2arK9JusYaPMH+R5zRz9sdJA1jZtZgZo157T709Ltbu80VKLYUAksxgLbWg8PkwadUY5AUimf3ETYtXUQ3H+U1r93f0dpdk53e4Ri2/9eGOrCboPuew15I4rMErbFAjCVAQB918cVUftrATekT42nmjdEOPwdrAM60MVmVb1PsJ4xFyLqf+pJtW7s6aAgxZxedF66wZz4H5vN+t4hTcyWY3mF35+x7T2wxH9B+OyxviFyDr/0IH93PVSEZwBUUzV+oIuZAKjCdxPqINwam6ANvuDkBinYuZXg89pk3psAbRvaT5JqHYBD7afu+n1ySDFQsSioMSMieUsDN21O9mis09Q6HOM/EMRPHgfbjeVVEkhFkv4BIK2/BVVegJyGFyWS0YS/rxoE194E43LxDSvrx12fMxDETx4EiHE5ZVMk1T6Ug6BgC+GIQGo2kWlWKVPgTkps2hKAWbrY4JLnROytn4piJ40DbFkVxVvYTAHTpJ9/ZCkErAxiE19YbYTzTtsXtG8lQotihlOEqxHK13s6q/Lx68W/xn4aC/q+1p3df+bLUxfWit3c//rY0nhDMncgHvIXNEB0Jzw3QvLxYG9faz1//oWP3QwtdSk0EVGvTEbYWiCUKSFERRlt1DjwZLDki8d1EvUMUfBb1tmPuYwxSZRDY7/VJToM3qCESqhgc6VTYRb0pV9lFvcNe5FnUW3boNMcQiy9AoZeiFSJwKWogidk6U0hwHci8fYdOE/UuV9PNot4maiWtEhVEjB40VQtRWwdCVROjzqpUnnPI5PbdDV3UO5wcOot625Fz1TeWJqjYpKyNUtBkbiEUnUt0SqjIdKL/9qL0Luod4kCzqLfUEmvKNksPReXUzLLUz7K0CVyusmpKOSaeY1PliFriLusdtmbPst5ybIeiGHJ1oBWWtqxzhCiogLAUoqnJS8cT35Ujisi6rHfIKM+yfizry4v37c+PLvvl27B8+TZcf1+WL1a3P5TLi0cfPLy0WL6899xfXYd4VfKLGq6W7eXnDx6+M+TrjwqNbQqL7R4S2xAO2xQKewgOvXqcgPNiKNy0UyBplNw/tjAU3NkQbbnMi+XdvL/a4ScZMYmftGnC3ZRHZ3DSo5OTHp2a9Oj0pEdn27IYCOZOZng07eHZaQ/PT3p4DXqTHh5Oe3hy2sNT0x6envLw0DfeG0iXTmR4xk1ba7hp856fNu/5SRMLejvppeGnrTX8pGkZvZu2cCetNYw30x7epI159H7a2Ju2r+GnbRL4SZsEUqgpY4/EpGePcNIGFeGkTQISk165JCbNeyQmrdSkkNMmlklbLCQmbe+RmLQxLwVOG3uT9nNJTFprtLmbtnAnbRKgnzQto5+0OYrdDZ/y8MxUhvd404YyfuB8z+f9DBXUbNit8bR9O/ij99e+Wb+vbM/tOxo4QmmP7ZMa2qy1x/lxm6qG9jX/A2eb7XX8vPg0bkgh7LP9oTz/Ptu3zO3zri/jmed//QS6vbfPLF/PLF/PLV9efiDkxQ8pbv7n5TdSvPNjufUj8eovGrpsc6/tM+PTcrfPy5/EbL+R5rWvrGDGv+bFvx10iPc7/2eL5d+vU1iV729uF/8q7eNe/c3breFVm6SZ3SbJ2353a44gFjN03MNerQ3m1Th0G8ZetTUz267fgLv39pnZXDFbk5rbmuFt3w5Wle+zfV5atczWvEVefFrJu34HT/bcs9o5hra2zLRkma0B5iAYMQfxyDHTnmc2wpGblnjlayX3smZWO5KZtiUzfiSz2mQOIlnmJIJlDlJZ5iBVT7IcXq3xytw5Xpk7Zp3gmBM7jjmx45hdWS945dvbP0oEgJmqmD04xxzvc8xi7/HKI4jdCu40LneahtvC5C7DOIpj16szjkIyzPa64E6acgf9jyaWY3TL7H0SMxqIWSUQMzcTd4qJucSMmIOqxBxUJe4U5XHYhAR3ZQlz0A2ZlzVyi/0obE7IvNqZY33EHCsj5hQHMac4iDnWR8yxVmKOtRJzZQAhs7bjjrVye4LMuYbOb8egVcmcGWXW1pZZW1tubSqZYSWPY6QZZm2hucvXuMfPzLaauw6O2VoyzNraMC9rw2zNGGZrwHCvL2Zr1RxHm65fSbj39rmXHbdY6ChiIebVSMzagpjZfOjC+b22zwzboftr99o+s7awzPi03JtdmGmPjpKzttw5a+ZSBctcqmCZSzn6/B9D7MwumZXcVYXcxc72GGJxzOkqx5yu6unIo6RLuHPKzLqLeaM7MW8UJ+aN1sS80doeAD/HIHnuLBzz/v0+/qNMG/NqYTaJBu+d3qvYuTcyHSWuYbmTQ8yWNjFbqsR82gsxn8ZCzIVzxFzYRtz7f5lPyyLm02T6+j2S7XmUnCYvmh1z4ZnjLjxj3k3a5/8Y224O0OflxW9chvfwlTfl47cuL55dUnh5FZarb0u9Lcu33y3elRf9YF4QBqT7TopPlflUuU+EtM5p/49+5+LTtx+aWb69+enlzfWq9fi6/fd2WVK/snH54eLEjc8fWni7yLlcf7jT8slvGb7o8uGmzWeXpD6/Z1N8vGdz7bjCwWs099ujP3iPKA7fJR6+S7mHLp/dujpwSav92Oc+JnZEl+gP3+URfqU5fJfq8F3iwbs8Anro8F3qw3cpD9+l2KXLy4thNfrhbuQ3b0tZrd2o3JXzk0/7ly4v7l598V9eWKfMqAgBAA==</AdaptiveCompressedXml>
</file>

<file path=customXml/item21.xml><?xml version="1.0" encoding="utf-8"?>
<AdaptiveCompressedXml>H4sIAAAAAAAEAO2YS2/bOBCA7wv0Pwi6s+ZbZKG4SN1g10A3GzQ59UaKw1hYWTIkud38+6UU1euHvHEPBoIkFxvmDGeGw48zNNOP/yyL6DvUTV6VFzF5j+OP03e/pbcLgDaau4tYeeIdaI8o4RhxlnlkEqyQhUQJTK3jgOPo2izhIv4Mto1u1kURBxtRlDadlc/g8zJvg/2mHw3jNayqur3dlQ7CIF6Zum02Pzf6N2H4MSShnCXMI0Y4RVzyBBmccGSxpph5gxUh8db8YOFLlZkdJ8N47qL2YRVCl3E02RdmUBSXztXQNFFd/biIdRxlVbFehkzhEf2/4WHK00n3teN8Muo9zeq8hTo3+2aggCWU7W3YAOPMKuh0i6bxnl4Xfdm0pszgQLIlCxG7sL6by+vbv27+mM++XF1+vZ5f/04PF9CFetTkz7CaMWeDLMpdn5m8ueuT2tZrOAy7n9FlPQpT8vbhUZfHw89usRKLsfC6AAdXI6EfCXAjCAnd25eRHUgn/8H2Pwhqr1xCCEcaiA+nwhgUhhKUmYwRKYTTPjsLgoQ/zSB5gzCkpq6KYr36s3dMXiaFXinqCXXIMSZCIbQEGSk9kswybjAWzNvzUMhOoJC9egqZVuplkqet1UBBIfCkuxUwiXQHovU0UZgLZjE+D3n0BPKSN/K0SE4ljzxv1EQW6AqXTGSNDUVOCRYueixBxGpDtdRSaXke1MgJqMk31LQ4ucg9c9SIxFQlWKJEAEEcHEZah/sdJuATqzE34ky3OnwCavjVo0Y1lS+zn1IvDFWhnxpOw19aYSnSLjMIJPbOKrAe/FnI2wKPHwHv7R5HOGWncqefN2iMW4pVAsgZBohbQwNyNkPcOUmFEhjoeUrcFmjsWIVTr5K0GoqwwO8wMwWUztRXA3mV9w20fdN067rPQYdY36jwsTqYDUbmblS+q0EwDk3liSlPK7R9VMf8HZwQNX5COk9HLXV0j2bpyaMbMjWavihvPsF9XpZ5ef/JFN22/dqDVUjerx71l1JW0snuE226MM1sYcp7aKZdCtPJ1sBGKW9mg/2r0tgC3NSbognKh4LNnMI07VfwoYws7vIlTCkO7REnCNM7ij9g8YGr91iK0N/lt3Syr70x0yyqH7OqbMOq5+GzbiB7fJAeIjgqf7TwMwljL9bd5INX7nTSq07/BRVDCpFfFwAA</AdaptiveCompressedXml>
</file>

<file path=customXml/item2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9DC8D8219C6244D9368CBED87B76E80" ma:contentTypeVersion="7" ma:contentTypeDescription="Create a new document." ma:contentTypeScope="" ma:versionID="572fc4b65d5cf3311dea5fe6b1047def">
  <xsd:schema xmlns:xsd="http://www.w3.org/2001/XMLSchema" xmlns:xs="http://www.w3.org/2001/XMLSchema" xmlns:p="http://schemas.microsoft.com/office/2006/metadata/properties" xmlns:ns3="3a5eed35-9ed7-4d87-b346-1fb7063e5151" xmlns:ns4="3c529a70-7918-482f-b433-b1fc9c938392" targetNamespace="http://schemas.microsoft.com/office/2006/metadata/properties" ma:root="true" ma:fieldsID="d9b9c441cb03ed1611a7efe00f7ed9d3" ns3:_="" ns4:_="">
    <xsd:import namespace="3a5eed35-9ed7-4d87-b346-1fb7063e5151"/>
    <xsd:import namespace="3c529a70-7918-482f-b433-b1fc9c93839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5eed35-9ed7-4d87-b346-1fb7063e515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529a70-7918-482f-b433-b1fc9c93839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4.xml><?xml version="1.0" encoding="utf-8"?>
<AdaptiveCompressedXml>H4sIAAAAAAAEAO29W4+tyXEd+D7A/IcG38PMuGRmhEHREGjNDAFDI1h6mre8mo1pkUR3W5YwmP/uyCLVbh52z0kCX47JT0mCxarau+rs2rEyI2KtuPzsP/zzP371xT+Nr7/58je//quf4L8LP/kPP/9f/5ef/f2vxvj2i1/2v/pJKZNrGwFEK4JIHlCHsn8Z4qyphjHqT7742/KP469+8stffzu+Ht98+8Xf/PNvv/inb7743778ppWvvvjFr8rX/2V88xP/xV988bNv1q/+j2N++esvv/V/9JuP7/r3vx6//c3X3/79Hz76+wf94d+Wr7/95rsvv3v+3/m3P17nqHmEMQe0nCeIzQg2A0KORjn6Y13zT7738/4b/tNvWvmDf+T33/+yf/Htv/zW/570ky9++umDbXz11V/37n/mN198/Zv/5u9Z+MkX7Tdf/dd/9Pcv/MAP/N/jX36OP/vp+r8/+Nd/+oP//M/a11/6m/hl+fTXjK/GP45ff/v3bpbSy2/9Oeuvpp988rz18n/9zbfl12380SPfe8xfcfc/8O/++m///v/8u//jl7/4T3/z1//5b3/5t/87/fEfsF7qj/7Kf31Z3/zQP/b7x774cr1QVPzj1/rxtPVef+HP+/Lbf/mHj7cdf+hFrJfx+1/4Ay/wR17Gdw/42/bJu/8D7/PPfvo/MPX/gTTsM6cRMhScFQS7I61nhmlmpSontnEGafh5pNFFGlN+CdJKDJNTR8Ac/U4LgaCEmCFPK82KWRA9gzT6PNL4Io1JX4K0HpJfaqFB4OXbESfUGBtYtjaTxhyEziCNP480uUhjspcgLUot5BElNEnuPQMWqCwNOneMk1VGDWeQJp9HWrxIYw4vQVrDqBwdWjVwBynJoCYLoMbdsTcqxXoGafHzSEsXacxvyQhCYilZDFT9YpPZC1hjj9hSUaKaS812Bmnp80jLF2nMP/BaP572l4Y0aTSD+0nwTDOBkC6WAwWGp53SgiXUeQZp+fNI04s0Zn4J0kqoDikdMEwNpFsG5VI9bCvG2gSHxDNI088jzS7SVN6CtB6mIRvDDNN9psYEpQWBaLnpoFGsHmJubYO5DRdqKvISqE2iMMXvMy5IIJjIQzYVqBMtTulxmhyBGu2IBFclcKjFl0CtE5fAFYFRPPskv9AsVY/UhBh5YIxyhuegDZUAr0zgUEsvgVoZE5tOgmxdQELCFap1iFNT7TG0OfkM1DZkArw6gUPtLextLsliDgqYyR0os3msZhH6EJxT8hjxjCJFGzoBXqGANL6FVCvBkkbyZCDWAjKqLpmdIE2OlYpfdbmcgdqGUIBXKSD79Kh/97S/NKjZSCWIGYwxs0ON8qodSjCwhh57beEU1DaUArxSgUPtNQ50xhmLFSAtCST3AiWlCiiCWGOIEQ/FahtSAV6tgCy9Rf+M2FvOzZOBkSNIqRVKHQo8cqghJ7/X+hmobWgFeMUCDq8pH5LehTUbNCKHWk0BtM4Js0ZJWpQzHSI7NsQCvGqBCb+FVyPk1kau0IvfZRK5Qp05Q8faaFV1hE8zoKegtqEW0FUL8EX1tzMR+v3VgToKSJLuKWjKEEKqOZQh5dO49CGs8YZcQFcuwBdV4KIptcwBaBb2aM0BV0dmCFliJ+LmXvUM1na6Cq5egC+qwQ3FiKoqhMkGYt1zBMkEgTCl0EoKeIbF5Q3BgK5ggC+qwo05BG6Lt8W66r1Nwap40MattqKBDNsZrG0oBnQVA3xRHe7UZMWzTcC4fKiF7PeaIrhbbexXG/E8dK9tSAZ0JQN8USUuE6mN2SE3JpChBqXqgJZmGiXPGsMZyoM3NAO6mgG+qBY3NcRUhRap5lgrlsDI77WWrFMMXcM4UyHJG6IBXdFgYe0tJZKoknppq9N43WuEATQKQ59IyjX2UM4IVLyhGtBVDRbW3sLlWorkGQBC7b2ARMyOOr/hNGludWjBT1Pup7C2IRvQlQ0W1t5SJBmp5y42QFHX1I6UV5dBgqSl1ugXG8ZD/NqGbsBXN1hYe4tuQFhiqaueKKO6D/V4raopRKmxhSKNwpl4TTZ0A766wcLaW3SD0WptIU4gjXnNiFlc7hiekeZaR84m7UxHqGzoBnx1g4W1t+gGLGkhanoempPnoX1Vf3OHySFNGl0anmmfkp15RFc3cKx92lT03fP+0rCmoSKlQJAE+++7Qq0p1BCKOgZH0zM1ubKhG/DVDRbW3qIbhK6jc3X32aaBJK5Q1IO2UC039GRU4xkuVzZ0A766wcLaW3SDrIiakKG25LmBIw/K6thrubQylGKLh3KDDd2Ar26wsPYW3YBHr1a1QY0kjrU1AYv9cstcMGJsffKh3GBDN+CrG2BM+BZ+TXptTbGB0iwLawhlBIPUM8/WR+jzUG6woRvw1Q0W1t7Cr2WPyTqF5TlxTYypE0p1wOFUroFiqONMDbhs6AZ8dYOFtbfwa0qJYxwJtBqClDXHo3r4pnFISEq5jUP32oZuIFc3WFh7C782laxKqxApDxDPEJYPXfGaNRyWhx6a9x03dAO5uoFj7dM+tu+e9xeHNUaONSME6wkk5QJVZ/VrTgJmCo3mGR8aN3QDubrBwtpb+DWOVjwmGzDndB8a51y6QYJQehaTwuNQvBY3dAO5usHC2lv4NdY2iYou3UBAqBpUyx2ilMSK0QTPdL3HnU0GVzdYWHsLvxa1JrUy3HOuXmRrESyUDF11knHs81CdR9zQDeTqBgtrr6nLzaHVaRmwJVlbpzwjnZ6WGkrHEPvQfGabQdzQDeTqBgtrb6nL5To9JgsdpoPK47VKUHpoMEMM5MFcS4c0qrihG8jVDRbW3qIbZA4JJ3ZovHacUR1gZAJFBoZgUmWc0d7jhm4gVzdYWHuLbtDNGhkOUMWVhzJ55EbqaSmVOlvPtR7i1zZ0A7m6wcLaW3QDG54dhEGQIhoIDwMb/lkbeaYhnfKhjXpxQzeIVzdYWHuLbiATSSQQxEkdRGaGMrhCNAk9stRiZ+o80oZuEK9u4Fh7zTwPSTwiFoUxtK+9QAlqlgG99ZgGi+A4U5ebNnSDeHWDhbXX6AZlBK60SI60huVSBK2cYfRZpgYJFs7oBmlDN4hXN1hYe4tuEBxinGlCias/dFYCjXO4Dx2jBi6ay5mt7mlDN4hXN1hYe4tugH1Ik9hhNE8LpLYItfSPVUFWB1MofMiH7uxAvrrBwtpbdIPQdbJggF5XXa4Zg62M1PoIluvQ1M7MWEgbukG8usHC2lt0gxg5Sg3uQxOtGaapgQ7L0IVoSM69HhoDnjZ0g3h1g4W1t+gG1Ar2TgiF1gzTOgqohQI9VU0iUmScqfNIG7pBvLrBwtpbdAP/S9K0PEExlo/JCn6viTvSrm2EzAMP1eWmDd0gXt1gYe0tusEcI0tHBLLsWEu0pi2UChO7B6Uero16RjdIG7pBurrBwtpbdAPqOVseCVJs6LkBEWgv7lKrp6GNtbZyRjfIG7pBurqBY+018zxQG3d3lJBzXj17uTvMWoOag3b0YI7tTLyWN3SDdHWDhbW36AbT4aQtClS0BhL6hEqxAiunUktOJR661zZ0g3R1g4W1t+gGknOspXsyYMXvtTw6aMYMQ1KLMWTtFs9gbUM3SFc3WFh7i27QKVrxuwu4dL/XsgkYhgA0RooFa/6jtuunsLahG6SrG2DM6S26wRy1ahCE0NbM+bFuuEJ5SVaUCVn109D0Kaxt6Abp6gYLa2/RDbgvspAn+I0mfq8VAqMRwLh2KeIpqZzZEZQ3dIN0dYOFtbfoBq3oghSDBssgHROUgt196NQuSTPXM/sN8oZukK5usLD2Ft1gSlAbdUAPxqvvnaCWUiHFMC211fh+po8qb+gG6eoGC2tv0Q2UWhir+XiGuba969ofWjpYCqLBPWilMzVFeUM3yFc3WFh7jW6Qq9pMEQjXvabNYTZzBY/ihmElLPVML7Ju6Ab56gaOtfwW3SARdg7MwNQKSGMFrSFDRC40SDyaO8Ov6YZukK9usLD2Ft3AKjWkrDAmJRBWx9oaBo5WU4w2NdoZfk03dIN8dYOFtbfoBoytJNMGcVgFSTFD0aCry6UW1ZEanuHXdEM3yFc3WFh7i24wOxXJQ6D0Eda83OC5gaOuhcmp5jEcc2ewtqEb5KsbLKy9RTdQTzijWYPcBi49tECtaOB3G0rimfQQ56EbukG+usHC2lt0g5QDoicHIGH1G2BkqL0wBA0jzJ6SxkO5wYZukK9usLD2Ft2AqQcaMsFvN88NZmZYWgFYFeW2GsbmmT4q3dAN8tUNFtbeohtwqT2RIGQbq6aII1TjDC2F2q3lPMIhrG3oBvnqBgtrb9ENZvJgzSM0qKEuzoM6GDbPQ1unVBBTS2dmLOiGbqBXN8Conx727573l4Y1MameBhQYDiqQQmty7uxQSheOJZh+OtbwIazZhm6gVzdwrH1KOn33vL80rOkQEkkRMK3dZxQaKIfk4RvPHicFkjOch23oBnp1g4W1t+gGVDl/LDvz1MCxZmu8wkSE7ikoSrJcPh3/9RTWNnQDvbrBwtpbdINpKVuUARZWz95IHVRCBNURY0aueGhXrW3oBnp1g4W1t+gGxrVSjGm1UPkHigGK1AJxNRzk4flBO6OH2oZuoFc3WFh7i24Q8hT/axhCXzMWqqcF2vrq2bMiZVKun7ZdP4W1Dd1Ar26wsPYW3WB2R1RBv82KNBBhzw1C9i/JGFVY8VPp9ymsbegGenWDhbW36AZttvRRtTaxBvehpqCWprvUZiO6D7Vwpi7XNnQDvbrBwtpbdIMxpTe1sUaAr3m5XEGTfizUQNSS3YkewtqGbqBXN1hYe4tuEFKpjVuEHMLa25IRqohASe5PCUU0nZlTZBu6gV3dYGHtLbpBHmmWNJcPXTNMownU0gZMDWipB27lzOwYDBvCgV3hwMH2msXIOnB0jwkgz/ohUq3hMcowqyEnnCn0M8IBhg3lwK5ysMD2FuWgoUXOMQGtZVQyP3R4j926pETW22ifJkKPgW1DOrArHSywvUU6yNoopFbWyFy/2UJKDraIQG2OMlqtrZ4Zs4BhQzuwqx0ssL1FO8gapGvvYGXNxZLWQd1zgjYe2kaJLZ7h2DBsiAd2xQNUsbcQH00tiucBkNdYZk89M9RqBBxDGD0Uzw/OLG/BsKEe2FUPFtjewnzMqZQ5Dhi0tojqDA62tb0lz8laU8Z4RqnCsCEf2JUPFtjeQn30EXO1vu4z/yAje/Q25wAdOcQgNZZ2hmbDsKEf2NUPUN3HvARs2ZKs9j3IK1yTEhlKKApzUMZZR5mH+g4wbAgIdgWEBbbXUB/WJcgUv9RornYDBi3sX/bUelbVlk/FbBsKAoYrISy0vYX7aMN0dg/aiGpztIXg6agnpimq1dYLpnamzQVxQ0LAcDWEhba3kB9rcOlkqRCnLHE0KqimBpVCCyWMqfMQrYsbGgKGKyIstL2ldLIJ5TTYPCH1zECooacHdUJrsUls1saUQ2jbEBEwXBVhoe0txZNU48x5ZBiGeVUaKVhFgbVotGBmiYcG6CJuqAgYroyw0PaW8klPSBW7A63XskraZJVPUlsF4nHV8JZTrfCIGzIChqsjLLS9RUeYdQ6JFAFlFL/beodqlSBXGS30UUY55Uk3dAQMV0hYaHuLkGBJPHJjhCzB77a1HK1QUAiiQ2sIs8mZNVWIG0IChqskLLS9RUlISUKsPULVUEFCrmDUCbC3lisvsf7MYDbEDSUBw5USHG2vGb+QU+pkNMGCJwiisXtOOvwzdH/ao46IZ1oREDekBAxXS1hoe4uWIKSGnBlCWsvgIyrUyA4+yjUod2nH0LajJeDVEhba3qIlcDHsc2RPC1avVZsDao4NcqAxc7JYTrUj0I6WgFdLWGh7i5ZQulCRmsBaiOCfJ6i81tpmD+Nz8jhODylXtKMl4NUSCLO+hW+Lc5qoLAWBHW3Y3ZNSmjBaszIs586H6o1oR0vAqyUstL2FbxMRK9nQ7zYOIJMZiuiEoJM8b5iFxpkBM0g7WgJeLWGh7S18W6NRs4QGoa3RWTMvvo0QckK2OqTQp5uiH0PbjpaAV0tYaHsL39akj57XoLaY4+pJKJ6TVr/gZqrGMZXCh/pIaUdLwKslONrsLXxb1Y7YSwDH2epaDga1cgEOVPJIyV3rqbhtR0vAqyUstL2Fb+NsLUp0eFWpjrZEYDkEoNRmG7VriYeUK9rREvBqCQttb+HbQihhJk9HRzT3pDWz322ek4YU1ggaafTp9qTH0LajJeDVEhbaXsO3icUqltc2W89JcWTQmgQykpU6AlU91JdAO1oCXS1hoe0ttbu9YGy5VshjjanPGsCUAmDmlErHMcehmQy8oyXQ1RIW2l5TuyuzKWMH6bp6rlKFKjih5VlHxRpFD2UJvKMl0NUSFtreoiUwtTibMFhaXTC1rXXKLUFtxJaHX3ynGBDe0RLoagkLbW/REkZsIeYUgWfzuG3tgTTlAS0kv33WJHs+lJPyjpZAV0tYaHuLluAXG40xGlDPq6rtYwNHq9AHjWZcup6aOMM7WgJdLWGh7S1aAufZYy8NYp8RhP2C07h00j5xcEwe1R3qJ+UdLYGulkCorxkD0rv7yiEZmD/GM0SE4q4VupUWrHHvxzzpjpZAV0tYaHuNlsBr7ePMYK2yx21DwKIZpBSEilIu9cxCK+QdLYGulrDQ9hYtQanziOy5Afa1FnIVibdRwCx2mjQyjVOedEdLoKslLLS9SEtQD9QijI9FQ8WdaJ1hCVlNSggieZzi23a0BL5awkLba7QEspYbdWi4Zhx5uAY6164ETjNom4lPdfjJjpbAV0tYaHuLlqCzT6phrfCmAYJEUBJ+7FueIzSuYR7qgpEdLYGvlrDQ9hYtoaSZskdqoKtcXMrSSc2z0+mfJrIQeo+H0LajJfDVEhba3qIlGA6H2UCIY6yeq9TARumgH8MCu7vXcihukx0tga+WsND2Gi2hiWKhCDkFdrRVj9vq9CyhUiIKmPqpVQmyoyXw1RIW2t6iJUiIXVk8S7BI7knnAMvJgzdrpJrHrJ8uvHkMbTtaAl8twdH2mjkgoVLIq4E0mHxMZuiONg/j4uwl2BgjxVM56Y6WwFdLWGh7i5bQs9WiSEAfU2c4ONpSWEs6sJs70tHzKbTtaAl8tYSFtrdoCcUxNVaJkY3kGMtrWiC1BpiKjWk1TznUvSw7WgJfLWGh7S1aQihBaSaBIfljx1WEUqunqC1Li1yrfzyEth0tQa6WQGj8Fi2h4FzznTNYrMHjNo1gIU5A5CJsqWE8NHUm7mgJcrWEhba3aAncHFy5MGhb1ZSaFOrgCVFnHYmzpnnobos7WoJcLWGh7S1aguZOqVtfnC553NYCFBkJKCPqGHXMfKjnKu5oCXK1hIW2t2gJfapUjQzGwX5X31bVs9O2vhm4WJ+nPOmOliBXS1hoe4uWUPxuy71FaLqmBc4eQMds0Nl67doG26FJqHFHS5CrJSy0vUVLyKmFMD0taDFlEJIKprUAlyYeso3yR2tvHkPbjpYgV0twtMlbtISEvSQNCKXo6kswghrdsepAtNpSSOlU3LajJcjVEhba3qIlhNqTxI8Zgcgg0QrYDGXt8Jt51BLrqWmBcUdLkKslLLS9RUvAUkb22GxNpPS4LboTtTErDJsjuocd9ukQisfQtqMlyNUSFtreoiWYhc6JujtRIRBO6k60BQ/jYs88JvGpHX5xR0uIV0tYaHuLlhB4JjJmmLb2Jdj0CK4xQeZeDXsfNR1S5dOOlhCvlrDQ9hYtYSQtTD1DxqYgSQLUoAOiVCXGhCUcYkDSjpYQr5aw0PYWLaGvCaiJB3DF5mgbEaz0CFGrNGFhrIf2k6YdLSFeLWGh7S1awuSInckgSzWQbA0KhgAzhjjTquCthxiQtKMlxKslLLS9RUvQrtG6TOh9aQkJO2hnhEQ42vRbr31a7vIY2na0hHi1BEdbfouWEAPVGIUh0liTGVIBtYZgQZOxlOn/PYS2HS0hXi3B0aZv0RIap2jUE0xak1BTUKjSCVpuTTHm0OOpu21HS4hXS1hoe4uWMMZqufKQrc61n9T4owvGPWkdbeQ+ks1D0wLTjpYQr5aw0PYaLUHIcrAOU/1GEyK/21orMDRkQYuTyyF2N+1oCfFqCQttb9ESKkaiWTPEKituswm2uJAkLc1etdd26m7b0RLS1RIW2t6iJSDLaFYIQpAOomGujVcEWkpHDLVJO5Ql5B0tIV0tYaHtLVqCahILJTnakoKMjKDYBmBr2Hh06e1Qr3ze0RLS1RIW2t6iJTBrNioNWo0RpIe1LJKSe9IxaA6mmg71k+YdLSFdLWGh7TVaQmXPEhQhxpxBMrkTtRKgjdSniHmcfmjubt7REtLVEhba3qIlhCkjdh2Q05pNSe5JPUlYQ2iaKs9A8dRErbyjJaSrJSy0vUVLGGVOLHElodWzhNAiGHNag8VlcqQyx6FqyryjJaSrJTjaXrN7OYTKyRMFyHN5UqPV68cBokZKIWviT9Pvx9C2oyWkqyUstL1FSwhccm9+rVExBuHJUMuYUMrAwVypnqoByTtaQrpawkLbW7SEEtdALelQ8hggdYjnpCHB6GrNBqnKKbTtaAnpagkLbW/REnQicUwDCq64zeYEC8nvtp6GxTXFjQ5pCXlHS8hXSyCS18w4wllyqKvyo9Bc1ZQIWjxFRdSaOw6tdEhL0B0tIV8tgSh92hry3fP+0tDmOSlyze5EU1ubvmMGbeaflaZaGhr3Q3NAdEdLyFdLcLTlt9xtPfASR1d9W11awrrbwlr8LWw5CVX9tHX2MbTtaAn5agnEEt+iXBUcsXlCAFHWdo6QC9S+FsIUh99IKike6oLRHS0hXy1hoe0tntRojJA6QtVGIM0C2AgTWrDSqZYop2ZT6o6WkK+WsND2FuVKkHqKY22MzJ4lxG6ga3NCEQk9oWH6VDZ5DG07WkK+WsJC21uUq5p6jdnTgqhcPFqTCJWrgbXJsVpoq3/gDNp2tIR8tQRHW3qLctVa6CvxBE6W/G6jNe2oBJitrNnioVI7VCmuO1pCvloCCb9mY2TOJbJiBh7RQCp1v9skQOA+U+Na+ynlSne0hHy1BJL8mpxUkKfGwmu2s8dtUxIYFQVt3Ct3xphOZQk7WoJeLcHR9mkw893z/tLQFlvIs3tu0FMKHrcVg1L8qiuFck6jIJ+622xHS9CrJVDETxfbffe8vzS0tVSKosdtUfyDRE9HbXiq0GOZJaHkyYd0UtvREvRqCRTlNXuumFGnB+NgPNeUZxtQ13L5mlZVL2dun44YfgxtO1qCXi2Botpb+LbBgxLFDHUVUkpaM1FHiRC5d5Y5CT8trnoMbTtagl4tgaKFtzAg3FtPghPK7/ZcNY/b2LPTUEqjJDlbPTSb0na0BL1agl8Gr6kBsZWQxtDhQyyV2RE0kn/mOYL0ZJU+pRYfQ9uOlqBXSyBlfkvcVhq3mf1a4y5h1e5GUO4JbA7SSrjK3g6hbUdL0KslkMbX9FzF3FSHMIyYHW2tIphxA4ucitYZwqkaENvREvRqCWT4mruNSh3JKINRnyCmDrSWPGmIs/ViIzTqh9C2oyXo1RIW2t7Sl7D2cWCg1dK3di/3PtyTCsHU2cYoGMOn1OJjaNvREuxqCQttb9FJpY1sYW3DzVV+h7YaKkFn4tEajlDOxG0UdrQEu1rCQttbclIavXf2QG1iUBCa4rizBBSrZholySGdlMKOlmBXS1hoe0uWkBLWXriDVr/gpHWGWvOEOGfRUWZu/YxyRWFHS7CrJTjaXrMxshXsvRSDORa7u9JR1cSQRIea5F6OoW1HS7CrJZDF16jytXOcMSmUD1VemZZiuhqvOHJjVRpnGBAKO1qCXS2BQ37NRK0iJrwCNcnF7zaVBnXUVe4mFjDzlHpm6gyFHS3BrpbAyPSWLKFXHoKeG3Rde66aViitFyi1YyENnqqeqRSnsKMl2NUSFtrecrdRMaMZs+ekVkDSqgaRRv4hl5jrHEan7rYdLcGulsAxvKZXXi1YSyRAoazdyxLA1oCtMLH0inn2TwfsPIa2HS3BrpZA+Jp1CSm1OZrfZdqbgZTpKam05GGbTprcYz5Gt21ICRSulOAp6VtuNtOCY1SELLRyBMbVcaXAAa03f7Dama4Ewg0lgcJVEhxsb5GtTARxpAr+N3WQWjwhtU6Qamwj8hh8aBUu4YaQQOEKCW6Yt/RbaQwFPW6DOpL4zWa6tnwXiCUw5m41f7qq8DGwbegIFK6O4GB7C/mhOhuzZ6JU14DnkQWstA6mDT1F4Mx8ZigD4YaMQOHKCBxew7SFkFoa03OD2apno9OzUQ3+IQoOKgnLpwMBHgPbhopA4aoIDra3yPGt0OCRmnvQ7IgbBUEtMeTZQiw5ZMJDAiluiAgUrohg75m3q6lOakaefq4+0uTRm/klB72StsQ1lXxm3i7hhoZA4WoIa97uWzKEzDgwq0DHufoRbK7pzgpEpXqCyu5jz9TsEm5oCBSuhkCc5S13W9NBNmIDm+x3W8CVmZoAjjEiqbaQDilWuKEhULgawkLbW6i2jlFZsUMcxWO3hAkKDwbkytI5YPu00ecxtO2ICHhFhIW2t3jSImHEHjoM7ovYjX63dY/bDHstWHIK88xeUqIdFQGvirDQ9hb+oyQOuYcEqWLxvJQcbTkQNGG/1jSSI/EQ2nZkBLwywkLbWyqNVGqqugiQoQxCHNyTMkLGhM1Cj1oPUbu0oyPg1REW2t5CtyUKPRFFyMnTUZEyQHtcc9s0uzf1y+5Q1zLRjpCAV0hYFeJvQVun1U3lnjRXC2sLLkKt6Hdb8UeSnyqpZ8jd70Vt8qNY+7epI3w9vvI/8J/GL8pX49e9fP03v8feb+b8Znz7Vz8Bx1T/r19/vAkLZOsPwvBjmUT7/W/5Zf/Bx//wGRhWcddnfuTzT/j241X92L/3R2dEf/iMrH/pR3/TwvcPvk2f9RUk23WC9ud9eAlbD6gFUjP7/WCyWA0i1eohcClxnHEV3zu88UcP779NXeZzhzfcs3vP7pLwWyWLbGDo2askrqBcGnDsHuUVrNjP0HPfO7s/9Pzfnd1/mzLX587u9bv37H6cXW7BlCYkk+J+t6xaL2Zgq7MuvpNSPX1284+e3X+bouHnzi7ds3vP7kp4R++cw4SsE0E4yCoKDjCoBU1piRZnyLzvnd0fsN3vz+6/TQn2c2eX79m9Z/cj3w2WigjktVxRpsx1dgkYWSRInNYOjUb+3uH9AeT/7vDSn6Bof1Xq+OrT3/Lt+Odvf/7/hP/XUbA+++TRjx/5j2N++esv1+/7/cv3F/YHp/zD5D8wmufHIbpJWf4INH/2009e1yd//qd/6G5h1tqoOUihhxRBJCUo/ptAS+GGSWfiQ2OJccfSf4KafC39GXENh/ZhCWK1sdZCx9/1TfSJMabYagpnCj6/36Pz45b+E5Tca+nPCFsxpTQ4gZqwn2mqUNFPN4deKpOl+KlPf8rSvGPpP0FFvZb+XKFjnxz7hEgtg6C76LVRDxLlyDkPh8EhPy07lv4TFMxr6c+c6TETBjbANApIKR6RYRbQ1cgbJdrquz1i6bhj6T9BP7yW/kzJVawhxoIQZQnF06PwkqbA1Ba6JtTQDy3BSTuW/hPEpmvpz60XDxZmnpBaMZCWBxgO/zKEiqPVUfqh2DvvWPpPkCaupT9j6UbFj67BKMFv74Zr8230L3PJSh6bzXrIT+uOpf8EIvta+nOLjnvr5Bd3CcGzrCoGim1C0eE2XuW05dASd9ux9J9Ae15Lfyb2jt0z6VjWbPbklp4KVgmBJa4lO63FeqjtY4cj48uRPWZpHB5fpxZhNA/LxGiCRXfW2XKQFOOc81Q72Y6lL0f2nJ8OkxOvSQ8BIwinBjUnAX+TNUW1kumM3kw7HBlfjuwxS7NqMGMFqtxAqHmWpYrQRrOsHJvFQ8XfOxwZX47sMUvPgTisFjBZMx5rWbuykWGYn2kmz2jjoRmPOxwZX47sMUubDJkmE/qMa8BiRigl++nuwzOuoJLw0Jne4cj4cmSPWXpYSmyeZTHWlU/PCFoGggpNGm3qzIdGae5wZHw5sscs3S2mmKSBDfSwzFIGa70CUaNQ+kw6D53pHY6ML0f23O3NI64mdijDPPZeMlYtcS14NB3SRUM8NP1qhyPjy5E9ZumgFlsPK61iP9OCCTzmDtBLrFQYo+ohS+9wZHw5sudUy5Ixyuxr1fmHwlHB5lQIItbWsqkez9Sc8A5HJpcje473DjKHxASzLo5szgKF6oBRq0e+Ycz66ZSCpyy9w5HJ5cieqxjkWGIea0jDyq1CbVDX4MBRhlrnObGeich4hyOTy5E9x3szc6qdgGpd60Ebg8URATlgKlxHK2fqyHiHI5PLkT3HkTWPtNkGpJ7XcAJTMBoDmqTKpbQ/3tT3lKV3ODK5HNlzvLdJjI0SRP7oqGsGdWoDrKbEzTGAZ/ZC8A5HJpcje07LGiGFtcyoyySQOjyz1lAg+61ekj9W5hnem3c4Mrkc2XOVCB5/5cgDQqoKUtxZu9cWqGRELVuScuhM73Bkcjmy53jvhjNX8ZPM3f00tw5llaDkUmKYowWrh870DkcmlyN7jg1tFlL3ECyGteWkroXCeV3hIeisSXNKh870DkcmlyN77kz7HT0sR6hB3NLGBTSMAjN1y3UVJRzivWWHI4uXI3uusj/EhiMrZFta1urmsFV9kiihSseQypkqYNnhyOLlyJ5TLRv1UCmDpczup6Mu1TJC73ViCh6ntUNneocji5cje85P10g6WWFOd9aiEkBH6TCsY5k1t3Zo9Z3scGTxcmSPWToKU6NiENfCYNHgWVbzzLpG64GHx+H9DEcmOxxZvBzZc/m0UZrsF3fk1Zc1YoaC01MtNAkTEfM4s/RNdjiyeDmy52JvntkjL4LSFhva+oSScvIzXYLHY1FaOFPvLTscWbwc2XOxN2mYzV10cKe8KkIH1ORJF+bEs5vN0g+d6R2OLF6O7Lnbu4SaIioUWRNtUipgOA1C1Bpj76EdWv4kOxxZvBzZc9VFuSh2ydC5CsgqQqjZky6aI5kqGfGZXkvZ4cji5cges7R2jLSG2eAQz7KsTdDgH8IQCjn6RT7PsKFxhyNLlyN7Tp8OOaDH2RAsdM+yYoQS/PbuojVg5DUO9oyldziydDmy5zgyseWKDTKG5Ld36ysiM3fbpGKZtNUztaFxhyNLlyN7LiJzOxcrcy1zWmWDnUGTRMjKg9b+hNwP3d47HFm6HNlzVcBMNBfR7X6ZQIqsfJoHKGfqw+rEQ7OL4g5Hli5H9pilaXnpSAHc4gaSY/CIzDp4jtWwh1CynmFO4g5Hli5H9pyl1xzBtSjeP/F8em1U1kIDMHFsU5s/duhM73Bk6XJkz1UBS17dV8VDMPtY9pmh2iDIhaRYnlTLmcr+uMORpcuRPVfZP4lpLlU6LD9tzFCHp9chjTGs9dzamf7puMORpcuRPadaupVnogbMYVUMBk+wup/pHmuiQIUnnunhiDscWboc2YP5NOuYOoEiq2dZ1H+3YNJ0aqLBww5VIqQdjixfjuw5S1eVnGeH1m114LnH1lQ7WOJQU6iscsZPpx2OLF+O7LmIzK9nzB8Dn6NnWUX99h4SgKyTYc3dyhmOLO1wZPlyZM+d6YR5zi7g97T7aakBzKbB5OjRWUOeh2pD0w5Hli9H9pyWRbPIdPvybH6wrSuUOTK06D5aawn10PSLtMOR5cuRPWbpHA0LrxUcrN39tB/n2rtbWjThDDmQnalESDscWb4c2XOVCDFFa3WuAWQekU1TqBgmCHGRym00OnSmdziyfDmy5yzdbIQxAqiWsLpqByhxhkoh0+h1oB2KyHY4snw5sudi75hrVJ4QPM5e0yQb1NgUPMFqEXmkeoj3TjscWb4c2XMKxyhxqt/Z4ve4x95RQbsy4OTcZEpL4Uxlf9rhyPLlyJ6rAi4a2NIq+3X7CtUKpfgRj5KrtmDus8/c3nmHI9PLkT1Xc9KtTgoMatPPdGYGG3MAqg7rI/bez8TeeYcj08uRPeenQ6lYu0DnlU+Xkfz29ii81G4hoK09SmcsvcOR6eXIHrR0HyQJYda1nWEEdSMnglbMasEeB51RLfMOR6aXI3uuCngUTqF5Kl3WhFhzF61IBBqzhNBmK4eqi/IOR6aXI3sun66UIyEB9kognda+rCIwYsVBFUONhyy9w5Hp5cges3TIlXAN6ZepYfnpAbYmxM6IZLXOQnjo9t7hyPRyZM/56VYNURuEQtnNvSzdLEKvytI8n9Zwpt4773BkejmyxyxdUf36jn6IKbqf7qFAncGAZ6gaOcnkM906eYcj08uRPReRaRyB0oTRFBdz0qBqm5BYyTjF0Q71T+cdjkwvR/YcRzbjtEIMxGH1T2tdMxEq4DCzXKJ/9wwbqjscmV2O7LluHQ/IkDy3mslPslQpYJEEcg5ptDgXJ37G0jscmV2O7LlKhJKnpi6Q1MMyj8E8IhNOHqBxjZLmrHiGDdUdjswuR/ZcvXfS0hVXxC0GIlnAz/WAnop/lzxCa2dmIugOR2aXI3uQDaVW2QKMGj7Y0Ai11TWDzmoqU+YMh870DkdmlyN77vYOBWdNDbL5B4lVoKwxotp7HbkObXymNlR3ODK7HNlzWRY1VE1u32Z1TXLvHnt7Ul0mrQzbLOiZyn7d4cjscmTP3d41RarBgHB164S1W0dCBU+j85AeOPYzqqXucGR2ObLnLO0HuH/sy+rrA4fmx9ktXQOmmpKye+4zlt7hyOxyZA/G3tFylQiaVxw2Piba9ApGJRgWLKGfUTh0hyOzy5E9V13kIXfOFMHU1m4dv8JLjAXiFBWto0g9Y2nb4Mg4XI7sMUsPCTSCJ9A8G4Jkcz+ds4fikRu5szYcZ2Jv2+DIOFyO7MFunUCaongctgpPZkH/zAp0qgl1VJRxJp+2DY6Mw+XInlMtR4x1zA59NXJI93zLavQz7bHZaNp6bWdqTmyDI+NwObLnak4oxTQiwhxCa18WgXFK0EvgNcGKpx3y0xscGYfLkT1mabNhbtUAaoFBPBCDOkUgljhTIa2eYp+x9AZHxuFyZM/56TorNtTVML3Y0OmpdIwBuHKfYViieKYvyzY4Mg6XI3vu9lbE2Vv1tIrWTAR30ZYyQRt9tkHaJh6KvTc4Mg6XI3uO984zejA2oXxoWWYekSmP1TMfGLUb2xmOzDY4Mg6XI3vQTwdh6+QR2dqiNHtYtzdDHBg0Dqoyz3TK2wZHxuFyZI9ZWlNrec2bq6Ovyv41VxKze2zV3HOPSeVMRIZhhyTDS5I9R5LNkFNKA0jq9EONfn3PFgAZc7CWRuMzIRmGHZYML0v2mKnJA+5UcwGhufYoZfRTPQJMMQojRY12RqHGsEOT4aXJnjvVaZSqTJDzXOF38aucPvqzclRiq3qoYQfDDk+Glyd7rgsv9bamXMDgxZ4ED81q1wI5SqitsvRDPBmGHaIML1H2HH2Sxyi2FuEF9GDsYy1H/KBEC0nS4f+bh0y9w5ThZcqey7U4BVPxuLuuarIh1WPxkgClZJtBSyx4yNQ7VBlequy5ph3uHmunCMpzmboqmESDaOpnvZkkOnWqd7gyvFzZc1xZQtTABfokT7YsZjAc7rBrwcqqNA9tPcSwQ5bhJcuea9DiHBMVglEygSy9Q2epQIEaYaGGcoYWxbDDluFly56rKEOtiyiBxEV+N/+5cJwwcjVD8zPPh3w17rBldNmy54jRyVrDWmY6aYBU87s7e4BWLYW2ao1Mz7RdIu6wZXTZsgcjcE+ojLPf2C2vvsvpF3ioEMMsYeYQZjtTU4a4w5bRZcseM3XHkVPwYCyW7BF47B1Kax6Qm1GkWGo/VObvnmHH1Jctey7Z6hW5LqKsJA/LEhaojTsELC1bjFXzIQ4cd9gyumzZc6b2ELz2uIadmK1x7giVBD33UmSpMVs+U4KCuMOW0WXLnovAuxDmEQHTSCBdA9Qiq0EPV/lJaJ5wHTL1DltGly17jgNPveU15jus2Ey6n+pCayNLDlMr4bRDQxIQd9gyumzZcxe4Ys8zF4h59e9MmeBpVoAZ0zBMc3jGdcjUO2wZXbbsudIECmzV86xBZYLkteqyluAfhpU+NLZySMTEHbaMLlv23AVuPVmQDljTmvldBRbvDc3/k9QTsFNzB5F22DK+bNlzHHiVPmrqkLHGNTZ2ekqNAUgi1pFUOB461bTDlvFly57z1cPko8KIPpam5YygHRP0MbXMnFNoh0RM2mHL+LJlj5k6zhkykazsqoGkQaABO7SAseXRJYwzZeBIO2wZX7bsOV89Uspr1WWVtZ+j5QSaAwNZUY4zMs5DFArtsGV82bIHfTVXEV6TyVYVCuoKyzxKM6rWsOQs41AdOO2wZXzZsucucE4l9RzAUA1Ex1o0PxSwtFG5J8+1DnHgtMOW8WXLniNGE6NUHUBZ5ppilaHmItCxopQYoh1amoa0w5bxZcue89UzRKbVfUllrMkYDNZiAxqUe5rR2E6FZTtsGV+27DlTN0+lx1h5dUkgq+qolhk/xscWoWhdD+nVtMOW8WXLnvPVIWqNNsBi8bBs8ppbFivk1kOuGqrgmX0syDtsmVy27LkqlOLnNolACLLGlY0JVrOBx2oqrdXY4yEKhXfYMrls2XN14NU8eQ0VpuY1/xsRSvHzHXPPqpHD1ENhGe+wZXLZssdMPbUHDZwBbQ0sE7/KaxgGTSPNGSMdi8B5hy2Ty5Y9R6Fk1lDIL/DBzU/1KB6LB4PQI0q2rFEPyR28w5bJZcseM3VA9ZNcMow5l6n97i4a13oWmuiGDjwPVaHwDlsmly17LiybyQNu9JBbwpqAEvxU98pQo8ffszAlPBWW7bBlctmyx0w9Zm11USij/W5g8AT/MxEmjWpEuYR6qLuDd9gyuWzZg2yZDdXR1gSrCRK6QU1rTQtyyYWH5lMcOO+wZXLZsuci8FSwaurQ41pePGYCDZagWG4Yra3lmIdMvcOWyWXLHjM1Vj+4FTvYIsqEqIOOjIAZWymGYZ4Ky2SHLYuXLXuOGM0cGKlAQ/ZTzaxQ/UKHNJE7GSZNh9rzZIcti5cte644OHZk5AqzWF+lCQaah0LPltIaRzj5kLIlO2xZvGzZc6bWihpT9RRL3NSa+xqQESHhmo+Buasd8tWyw5bFy5Y956sX9x17htqXr44tg6XoX6YZ0GHQUQ51d8gOWxYvW/YchRJaI+wBUsPhYdkqI7TeofmnsTUROUWhyA5bFi9b9pipPfxCslRglCFL2WrLV0/QklqatY4WTvnqHbYsXrbsOVN3S4OzQGh1jQM39bxaIlRKkaRNdmMfMvUOWxYvW/YcMaqeSrfSwdNrP9VRJ5Q1EIVwkkfnaYxT88Blhy2Lly17zNQWZueEAWLTBFKaeQQ+CaJIMC2VhQ/p1bLDlsXLlj0XgUfStaMDZtU1OVgEjGeHECqnBYNSD3HgcYctS5ctezCvDs1C7JBkLVOL6m56NIbKtYUqhbIeSrbiDluWLlv2XFjWaGCWDlNlDbPKwzPs7r46xRQWP77CpzOm3mHL0mXLHtSrQ8ziVsaGS9lyX61JJqSuI4w2Mp8akBF32LJ02bLnwjJiTb1WiKX5qQ6UQGuRtXtJx2AsHA7Vgccdtixdtuy5MkJtqeVe3LbRfXUJc53qAlaTYQjStR3q7og7bFm6bNlzFzhXCbWv3XnrAq/kyVZfYVlUzcPm6vc4ZOodtixdtuy5U81iuc8MLSuCeDAGHoq1dZ8bNwnJ6qG8Ou6wZemyZc+VJqDIKNkT6baWL8W5xskGgtQkubErxlNTE+IOW5YuW/ZcHXiXtrZ0QIw1reWn0X31NBgjoMUwI5/q7og7bFm6bNljpm6eaPXQKySe6WMT5pqfgEBklvy8E7ZDpk47bFm+bNlzxCiSJ1hBQbhN99U9LlMroEaqK+cedqgOPO2wZfmyZc+xZYmLZ9Tqx7ib++oUwGRUGO6lWWutfRzy1WmHLcuXLXsu2SKJOfipjim6qQ0nVKkROE9qtVAOdmhNS9phy/Jly54Ly2qREIuH3BY92QoW1vrTAipGhXMuoofYsrTDluXLlj1YRmgjNw/LxkxLry4DStYAPeY82qhCfKi2LO2wZfmyZc9x4LUnScV9dcG8OPDuFzitNDu6F2/Jej3lq3fYsnzZsucqRqm6f+4dRliryq01qBMr6NQp0ppn1qd89Q5bli9b9pipOUWWsvptP2aMlrZmTqqHZdRK9vzLHz9l6h22LF+27DFTV8+prWqDbCGCTA++rZn6Bz/R7LdsPLW/Ou2wZfmyZc8lW6M2aogwY11jMRqBaUngMVlfa1FTtUO1ZXmHLdPLlj2YVwezkgqkbB9lhAhWtMMablRqTHqsEzPvsGV62bLn2LKRlKmsqQmB3NRxgsUuwKhzUo8p5UO+Ou+wZXrZsufy6hAoZ0kwava8OhSGOgqCZh6NIs00DnHgeYct08uWPadsBUsjVIFEq7ujlgwle4aNsxLTKh0+VTGad9gyvWzZc6bupY8kDSyktaalElQsA7p7atVeSk71kKl32DK9bNmDTbdBhGx4Xk2rtmxGqLrIMxwzTtY+8iG9Ou+wZXrZsud89ZjaUl77q7v76pYCFEUCLpVTY2z5WAS+w5bpZcseM3VJJJjqXKPAEYSaQRFaE8ysSU9SejvUiZl32DK9bNlzbFm1pU+7h+7RL/AUxJOtGEFn6blwx0anIvAdtkwvW/ZccfDoPcis4En00qvX2JucGUagQtbF7NSADN1hy+yyZY+ZOufRW+KPpafVT3Um0Drcdcc5KOjMnQ8lW7rDltllyx7kwFuvtPrxUvVkq+YGpYS27N1pLB2zH7rAdYcts8uWPZdsNewSWoaZaa0qjx6WlWowdVBii3XwocGTusOW2WXLHjO1et5cJndIJbupEREMU4ammmNNNcg4xIHrDltmly17rowQR8BuEcoI7qtzC1AjBhidk2gfyU4NyNAdtswuW/ZcsjVKHnMkSELFfXVDqGXtTVwbPdz6TfMpX73Dltlly57z1WWkOkte+6v9Am/dwM9yAPLkK5lxq3JoRJ3usGV22bIHlS2NkiNDq6GvgqMOBT2v7uhxE0ZeUDhk6h22zC5b9hyFYs3Y3fUai2FrHnhdpp4em+VqxWrztPuQqXfYMrts2XN5tWhKa3FeEk+xZE1F0dDXqIwsidWjtnboVNsGWybhsmXPKVs2cXSbMD8GZIQYoKTVnuf+u6eGTfnQPHDbYMskXLbsubAszlFmKTDIPNmqa2hw80Me0xw9JQ/KTjXy2AZbJuGyZc9RKH1ImEWBUdrvki0bnnvlNLIU/yaWU6d6gy2TcNmyx0w9Jc/Cc7XSs+fVozYoMgdgqB6nBcQaDyVbtsGWSbhs2XO+OjeLUyKUlU1Lk+ym9gBtRJ4j924mh9rzbIMt89jhmvoxYjRbRvEUqxZcAzJWsqVE4OYvHDzZplMDMmyDLZNw2bLnwrI+rNTmblqSp1jW6+qi9/ucmGyweLp9aESdbbBlEi5b9pipScRqIvS4+yPZqn6VN+6gs4faqQ89VfJvG2yZhMuWPUeMpj665gGl5FUhXP0Cz0OAZ8OY1PyYHxqQYRtsmYTLlj3nq3uIYQSGRLW7qd3KNXruVTO5MWqoPM+ImBR22DK8bNlzIqZIT40SBFmTg1sVv7s5Q6uzs3ki5un1IVPvsGV42bLnOPDg6TNZh+h+2cMyUdCx5mW0EYKOxCOdSbYo7LBleNmy5051Rz+4buUiq7ZMelsRuKddaKwc5qh8JiyjsMOW4WXLnisOllxjkwgcbE0j5Oi+2o92ppw8XFs1/2fCMgo7bBletuy5Rp4hmGQy1DnFT3XoUKwQYKruTaObup8Ky3bYMrxs2XMRuLvk6f+B1kcE4VWVMHODHLVGDiFPO6NXU9hhy/CyZc8pW0VLJ5ygMcXViUlQWg5ub0zuw3M5NeGIwg5bhpcte7Dplt1VWwPmjwlHAaG2hpBVUNe626FniFEKO2wZXrbsMVNbstowBChYVhmherJVPdkKWJBbGxbkzNQECjtsGV627DFTc6NUSAgore15mSvoaqqPxc81eYTW65nSBMIdtowuW/acslVT6lUMeM0glBoY1uYtaDWVMa2j4ClT77BldNmy58IyrSoNO2BdTbdtNjB0192SpNGEo55iy3CHLaPLlj1XB14ExyjqiXT2U23Zw7KZCUKZwnVIrHpm7A3hDltGly17zlf3bLrqBiPrWBOO3FdTSWCFFKMwlnim5J9why2jy5Y9p1dXE5GcPCxLburYCeqHXt1o6Cy12TikbOEOW0aXLXvM1HGUVmQtSuxryv+s6mlXDMAefLfgXnxRHWdMvcOW0WXLHmzPY7SADKE2ASlu6srRoGsPPKSP1A6xZbjDltFly56LwAUz40qx6ppwVDStvHrAiLXk0UgrnRmQQbjDltFly54r+cecW/Ebu1pzX41+qjVOW+NkU8hsmY6FZTtsGV227LkLvGdO0TokXNvzMkYo0jxK065WOXU6tKqcaIct48uWPSdiImJiv7sz9+55NS9TF4PWSqExGRueaeQh2mHL+LJlD3ZiqmjSBhpoReCTwYQJ8rScBrH2fupU77BlfNmyx0yd1Apxy4DiYbgMDrCoUr/Pc2l5DjY7xIHTDlvGly17Lq8WD8DyXONk15T/GSrU1BQ8ny49I7Z0aBrh9wwtP2rot3Bl+j/f0CSUAjdcZ7p5UDYG+L0dVhtPRVlzhPmMWv09Q8cfNfRbmLI/A0P3KaFNz6wKkRsapXjKFT36LsZ1tduOQ6Nkv2foH3r+7wz9Fp7sz8DQbfbSEDv0tmYbac/upXlCzlJrHFj40MSy7xk6/6ih38KS/RkYOoSR6lpRnuealjCTQV2LWkaNaDyr5XbcR//A2/B7Q7+FI/szMLTHYaO3taJjSRviNzloShVyLYlDSkPTmRMtO8HYWxgy+59v6FSlNR0RCsrq6MiLNsG1iX4xZGK1zzNkqGwEY/IWfuzPwNAjsaU2gudT4pm0eKJVsDKENSlDOTD2M607shGMyVvYsT8DQxfFRszkwdhartWUwTBWmFIxqyqmQ5SJbARj8hZu7M/A0NpCDkIGaGsxObIHY6To2VblOlqe4dD0b9kIxuQtzNj/74b+2U9/619+8z++/lX55he/Kr/+L+Obn8/y1TfjZz/93ne+e9aX3/zi6y/9L/+y/M2vS/1q9H998h8/8N3PfFW++fY/j+mW/dU/fPmP4+cUSCAIEP8D2r8P+O+j/Tu0GDPT/7Ve/R8++7tf882vfvPffvGbX3/rb9sv/ePX34y2/vjvXu6PPv673/Cv78Lf/2qMbz9579YP/8F31w/97KcfT/35fwf6fo7m1MgDAA==</AdaptiveCompressedXml>
</file>

<file path=customXml/item25.xml><?xml version="1.0" encoding="utf-8"?>
<AdaptiveCompressedXml>H4sIAAAAAAAEAO1dW29cN5J+X2D/g6D3iniv4kDxIHCC3QAz2SDO077xOhZWvkCSMxMs9r9vnbasSO0+7iOn68iWCAOCu083yWZ9dS8WT//6r1fnR7+1i8uzN6+/PdbfqOO/Pvv3fzt98bK1q6Mf67fHtvXWDQZwDSO4mCJE8gkcmYLdGVNDOj76Kb1q3x7//I9vjtwxf//o6PRyGuH71s9en13x2Jebd/n9i/b2zcXVi7tPrx/y47fp4ury5uXN53/mtzfLib5X3VCDTYkXoaoHatZA6VhTSLy8Qse3vs8j/O1NSXcmuX7/rB5d/f6Wlx2Oj062H5Z2fv5drRft8vLo4s0/eWv88VF5c/7uFW+T2vGF/2m/P4tozenJ9L87CzjZuYLTcnF21S7O0vZI7by9aq+vXjABUk1v+TPTDzfHW5+bfsHry6v0urSPntx6xouuE2m+++nFf/38nz8+/9sP3/3y048//Yf5+DdMS50d8sOyLndNdv3s6GxaKGGwHy9287lpv4/4g2dXv/+62Xq9axXTOq5HXDKZX22yaAyuOJnVa/6yuN5kPqw2mSWtldhkN0+2ueLmAXPxljDYwfanJ39IuU/Jvmgp9mqgaios+1QCQluAcsOcG5FWVUT2GbtA9j15wRf0YuHAa3j/cvqBmuyXjbtENqENBnROBC5rDdk4C+RCZehR6M3J6FyzH3c+4nLknafczrdHuWr/unr2v+r/Tk82/9t6uvnKH5bK9fJ5NXcgugHADjmzIf2PdRdxPwIF7QbmzhFOT7bWtfXzt3/oQko7552OlUVKMkxp6xHY4ArgIyWPtbPllWQoHfdTOjj75GWM0d49Em2WNXWjGxvxQbE2i7FCzhZBs/mYk06VlJHRZm4B1nx48ljTaHasdfOxr1yhofIlajJgG7FP6yYn0k52VdAho2PLymUZ6OES6N1DoT1S6AW92EH4upBXe7COumabPTLyTMoQA1lANLUpraz2WgZ5tAB5OKIXQdPjRJ7OIfVCDrTVjWVeYyMPA4HNpZXUvCGScR7tAiM+RDWQZxbHKb4y5DVPvWKFZoICh81AyjlBzZGUR9UpKxHkObUfeQaDf/LQY68iPBKvwmpdY26K3YjawbFGBfIpAKtX0r4RltBkwLZAwWJwA2ua5MLaK7sRU+jL2wps0wV2YyMLtsQeLHsX6FvsGHIXwZpf4EaQH8ac1nKJqJWhVhN7rLGxWEuexZqOkIyP0J2pqoTqexAKzKkFeU+Hw2c9dsYuzkTeMeAs/dkk16N1lz0r8zbhPIXkwFVdgTpbkmQ6dVNzijUIwX6BiGXY04D9lBPnTTs/f/f275u5F6v3wQXLuCCwgM+RTYxoGnNBTwbItQCoQsjaJ+OyjOuu1QKjlrlg5H5Z+C/2oAbsFyaIaohaFYJqPds8RAWiNgVCycZ479joRiHYL8hGOgwjZsWw/zzwDdjPS3vVHSmW8d65DM4VD8kHhK4LVexotVAEYyqUWgJ7PWBv7GLHcsB+GexVQoyxIASKCpxn+4Z8K8A+fNDZIEUfhWCvF8F+hFMY9ouLTwbsl8G+9OAy5si2fSRw2iEklx14g6hKqS0qoXr2JcV1bkSsNx7u5+WEB+znjZxkqjWuQEHFRk7hP1lpBKVT7TUrVN4KwX5BLbMbScGNtP+88q8B+1nYawoWNXnoSkdwnQLDPrNfq6qPvbXgjEz5j9YLih4Z9qPq0Rn3eXUYA/azsO89YiOLULsO4JRhxEeTIWBkZ9dra6gIwX5R9iqM7BVL+wH7g2evWrfTaYqqfZyyV1Pcvnu27X0ohRwpLXRuRodFsB/ZK7btR9L20NIeo1fTSY4eJ9veZwSaDpCTsyYk72zOUpGcRUnbMNJVDPuRrjow7J1D7FZFsDiVuXZTIdaUp/JDjDVTYL9WCPaLsrQ40lXuHkfqB+wXnmhBp1M1EdB2Dc75Bsl0gtSK8gySzOAXgv2iLC2OdJW7R3OHAftlsCe2cWpICCFZYiNHF6CSCIrOQfumO78SOhO/KEs7jnJN0n7E7Q8M+1TZaywRIVfNRo5DgpxDAptTIGWaxipk26tFLi2OFgEM+8/rQzJgP2/kNLSpsFlPrrG0VzGxfdMDhGZ77IqKjULpKrMoS4sjS/tosYfaUXOWbWuFDZy1FlKsU61ALQkNxalWXUbkLsDeVJfz5LFnUAm2T1tZ1BE5F6sHTzmxhk8aIuUOVim0rie0Qs2ezIJUzdQgYaQoTUQn14dw9YNtqfZsIRus4Gr0U+8pDU3VHhS1HJRM1CwuiB7oEEdq8DhatVq7RqeIFidk3B09vjGV/vTki8PiEpMvZmqJyRf7yhKTLwaYwORxceJbYvLFAWmJyRcXeElMvriE/vCTx+USTWDy5Q1pJSZ/QMBF/YCAi8ubAUhMvrhyXmLyB1SpUa+nUtc1XY0x3RQyoKceIM5UhOSzmrozq85ekiEvVLqvFqQANCo7Ch1Wtl3jA3I5xYc0nONDGs7xIQ3n+JCGc3xIO0Y9pB2j1rNjVq4arSW5VgqUHMv7iEiy1oGtZJyOHf22k3owtbLgIKRGM1ojb/D3kKaselDf6SFNWfWQpqx6QCUXt7M8607+cEpOK/dgNBc1H1cOtBtEndGBRjuVp6KBHGuEEnItzugQu0xbibBAqxgT/KjTs9EtZrMvHG3UvEbsCD0Ro02VCKnZCNVWWyx574WOvsQFtdAmKHqadUI1XbWJRj9co+63dP6uvb9n5+zyl3bOv/43ft3T+WU7PqrvLjbbMSFuI1BZ8x+9TRf8ze8/ejSnGks6b69ruth5Cc72J7RSimH36a/s/8DV7zOX7tw8vcNLOy/eeT/T7EinJ1t7uZe5rXksN7dY1RV7ARpcyOyheB8gp6qAlAulmtJskfFQcEGJgCFWdE+Sue+UCDyee4JcQ1/rdGeBTjipEgvRKAtVaVeNz46NGhG00YJOERPaxilKth4fyx2LxVmrUDtImhht1SSIDQuYiK1ZRaY1oejLrWK7HRWJ79Gm71P9NC6720NqGw2WaMDqxDZqVRVSLR1M96qp7n0XO8LxB6ndPKnHvYYHI3WiqlPpGbI2GZx1BKR9h+S6UdH0EoLMXXO3Se3nSX0PFTJIvaezVNTFuOlgllXM1dQLRNIWuqqOrMqssYVa7Nwi9a4vXJP6HjnZQeo9DYJ7qI3dDWiYDbiCCYg6ATp0jXI1atsIFiA1zpLa3OPA9SD1HlI7CnYicLMsxV11Aci4DNWWxm5BN8zn4qTesQ8fSH2P4OUg9Z5GsI1q69WDIZ2Y1FbBdLE5lJw8kuqkjLxZFudJfY+DtYPUey60Z3ub1THTtiIBO/oacjYeXLBOd0rondBp0luk1rO+vTb3iBIPWn+a1o1KyapV0DjZZbER5IIdCLN2KjdTt6t4DnVZ1n5ny3n1WCzwHVuyNqXJYtCThm6taaa080AtW4i6l+o6eY0yIRS7gKmjco/FLPsCSN18oBhsAEvdgktmaneEGZQNWeUQom0y56Jvp/lm/WrEJ1qqNJPmA303zXd18W5nlm+k8j6iw5ohaM0mryuGBaYyLD/JJtaUVMF7h1nVUOp24aUAU81bRaTN4KpbXOUGU30FTJXRs0ZSCLbUzJqqIyTLL5FIa0M5pCxfkDLrVZLyT7M73wxP2cFTXwFPYWqpOopTW+/p7H7vEENLoFOP2lqTbZEpKbzNU7NBOYz4NDuTzPCUGTz1FfCUZbcJgypg63RDhGZlFa0OEBFT7ak2LVR/cJunZusP2LEfPHXboxqK6mtgKp9KKiYk8ME6cFkT5G4CuBg8NeNTijLZo9tMNVvpgYEGU91mqqGpvgamspSMU7ZDq8W9LwUmhQWU0UWnXJUTqqmhW52b9Kz5R/zvSXLVncLMoJd3t/mc8+8X11z6/Jo/PrDym94v29VG6A3GPZnZpb3UM27xOc8doYX3c38ZZbUm+d5MQShYp1rL5iElSoAZfSw69xyEirhvC4vZWh0WFuP42YMLCzuExRAWU16UEmrTGgQ7ZRW9zZBMYR84NRNDMrEIxZXuCIvZGk4WFk8zWPtFCQszhMUQFtMpjuqLjzEBpayva8j6dKjDsKzwgZ37LNNA9o6wmK1BIIOjC9eDCws9hMUQFtM5oNJSVux86KALOIwFYi8RfOuqhNLRmy4eCJw1LJAtiycpK2YCgWrEAXfy0pcVB0Qbq4rFQPJxigNSAwopAXMURqsT1iCfBZ717DGqp+nZz7X6GDz1FfBUVrn7ZBs0Ch1cTwVyTR2a7o6aDclWGZ5S+5PAjszTTFftMzJhBLv/hJW5uJ3nF25iluQoBZvZuvQIzpvKnqlDSFOHtaw8dStzfE0tOOdCT/TK972sO0LPg3WPozat2lBB+1ang0sE5Cq/NJTZcSSjnExGW+0/zOJ4cYN1d7HuCAQP1j1urTivmWFLZqvZ1UaQjHfQctLKxmSYe6VZdy6u46J/mg3p9rLuCMv+CdZ9RGFZys2FnAK0EBM4dn6BolWAySvHHBw9yfTsUfsjSF6pp9krdh/3qsG8g3mnag2jYvCtA74/sRA6xKorJOW1NaYFs31Vx+GZd64K1D/Vc3UjIXoz02DeTzBv8hgi61ooFjM4winQrDy0hF5nZl6dZDrwqP2nYr2KI1o1Sp8G8968vZ15jaxhnYpQqHdmXp0hJradK+VeNWXtg0xLJbWgTwR748PrHVXOg3s/vPmWX/4x8OnLdPn8ZXr9j3b5bHPdxunJrXduPnV2+fx6gh9ep3ze6rMpY8/Q/Oj9m6/sWtEiNppjofuzzwzrnNazy81if5jZ5tuUtrjrqq9FXbDmKHx3/LDdheyw4++IrB5w8R533BR0wPEpyK4/2F0y/ID7Q3PN1Q41/o7rNQ46/o7b3g46vix+/K7b3Q86vvD+77pM96DjiwofHl8YP7sunj2kfNh1X/pB5Y+0fJPFf9h14cpBx5devzB9t+8EOvj40saJLP8GYfshoKh8cH47nXvo9W8nnA49fpRdP2pZ/OD2JRoHH194f4ys/sVdl/0dEP+o7PHRxZvz83dv/75xyoTJIazOUNgdQCtNDmm4CpvTJKrONnCVNRdFx3d+u/Dv0ONLqxsrrO6tsDvghPdHNtzB+JEeX1g+y7pjzpCsuWjYXFlVXYp6Z04JqxsSFkdEsnAl4egcyapLHl/Yu5FVZzy+sLp3wtEPL+w9KeHoBNN3RXEn7YzjdgHZoccXti5IeP0k7X2oNbUnazdZ6RFlt4vXL7s/wYhKp42xJDm+FTaGtTC7TbnXVaWrrG+FSjoVKKusp/WvTI41pxMOFAdh6gdh3RSkI0vSppp0lcuu0rKDji+cqBIW5mFd6RGUdN5c2DPSwuys5fd/TXJrYe7WwnCSTWPx+oW1jxHef+E0ZTDC7Cycxg3CeaughbWbdJpYOu8jXAYwybc1xamRFRcorJ1RWDujtPaUjTxs6LsmnLywdnDSYV7p9QtLVycMJydsHXnpNIQ0/oWtFy+s/b00fwlbp35d7emF2dlLs5s0OcKq5Ni+Huvg4wtrh+3DpQcfX5jcQRiuKKwdUBifKIxPlD5iICzuwqpJdpROsgvXzKBwzQwK1xRN+78muYVdLTTCrq60q877syI5SDjNRMJppimNuGqaQzrnK338R9i2ET5eGqKw7SR8/BNXwM+awlw6ayZ82nda/6rbJcwdwqZOEDZ1gvDhd1w3qo/SSRzxs6LCjgxJ74+wshAuYAvCBWYhSp8FFsaPcK+JiX9Xti1XzTnKopeEC8BIugBM9qzTZv/XI/eqhe7CTUKcFW7iFIWrR6Js9Yhzsk08eHxR1nNatnrEOdkmLTy+7P4HK3tQwgmfGjbChlkUblLhZCPwPL40fYXlj2yGi8eXPVUdrCx9pZvwRNnqTZb/wvJZNsPohB1nlm+y/CvsmPP+S48vjU9h+S9snwg3EXVT9e+a7oBssbFz4udSD2vOnZ58ol/wzVdut2Te0Y759DxdXv3S+kW7fPnr2av2zCjjQDkw9lcd/6L0X3z8RkdE4/G/T0+2P30zzOXLN/98/ub1Fc/4I/+9uGxl6uB907x59vn7ET70hH7xsrWr71s/e3120wR9+vKdd6cvnZ5sPvrs/wH/6jSnoS0BAA==</AdaptiveCompressedXml>
</file>

<file path=customXml/item26.xml><?xml version="1.0" encoding="utf-8"?>
<AdaptiveCompressedXml>H4sIAAAAAAAEAO1dW28ctxV+L9D/IOidEQ8vh2SwcRC4RmsgcI04fekbr7FQWTK0m1uL/vceyrIsrWazo2LP7ng9L4m8M0tyeT5+50py8e1v7y5OfqnXy/Ory29O4St5+u2zP/9p8eZtrauTl+Wb01BzKTGAaAqsMKpG4WXKQsVYdUumQjanJ6/iu/rN6eufvjrRp/T9k5PFsrfwl9rOL89X1Pby5lP6/Lq+v7pevXn49PYhPX4fr1fLu3/evf+aPr4ZjjQOa9ZFAKomTE1SBJdQtFCLdtZo2eLpve9TC99f5figk9vPz8vJ6vf3NGw8PTlbf5jrxcV3pVzX5fLk+upXmofTk3x18fM7miU58P6/6u/PYHHW//eg87PB3hf5+nxVr8/jejP1or6rl6s3NPmxxPf0Tv/R6nTtvT76y+UqXub66Mm9ZzTi0sXy3as3f3/9t5fPv3/x3Q+vXr76Kzz+AX2oG5v8OKzlUGe3z07O+0C9Q/t4sDfv9bk+oRfPV7//eDPtg6Po47htcWCEG8Zx94DmbW36ByZ6cfYJU3+ANMzelQaEdJmSMDZKEcGCkM6CSdmBrZUFaSC3Q03NUCOowZFAregEqckgZGyRSC0qEWrQxLHFhlyxRu15oAbboaZnqHlnw5FArSlbYwxNyEI63RSbhM86C61CRGVkQhV4oKa3Q83MUCOouSOBWgrgAhQUUWViNfBBpBitkD5HY1KwuTFBzWyHmp2hRlDTRwK1ACErtE4EUGSrafQitFJEqVZradFgVTxQs9uhhjPUvDPHwmoaSsgukIWWshZGeiB/GKQwvtVkXVUuOR6oue1QczPUiNWOxS0IpaAMmvzOgAQwYjQRa9ICk8bcUFofJAvU1AhW8zPUAAfGevPa54a0TECTzjmBgEEYY5uIGYtQoJWNtkoJwIM0vx1pYUYaIJ/6XOsL0IztKkwb1FZqjMFZoWL15H8kMg8TEan0xaoEvjWmqIoeEcADOaOauOZI+DMVKDYbL3K2laAWtQhF0V8tkVcSszIp80BtRAAP5ryEAiePBGo516aTUeR6FNnzcVkk0D10rDE0k5LzPFEVrUZAbc5LENSOxf8ACaVIY0VQEHtUJYjkwBLJVeuNLuAlkwIdESuGOS9BUDsWBwRdVamYIHSsllxdBJFMycIZQqAn0CUmB0SPiBXDnJcgqI12CyYONZ9M9sopkVor5OuS1+srUZtL6NCTh+AC8kBtRAAP5rwEQQ2PBGrGN7LUfBDVeWI1LYuITSVRi63Nu4oYDA/URoRVYM5LENSOJS1hXYEktRWYPJJb0CzxG7kFgE3V4kr3DngieGMU6JyXUHA01UqpBfIFbBXK6R5Xi+SBtmJEk1anrMk5bTxugcIRUJvzEuoJIdyJQw1VjplMMpGLIlstI4oQixe6SFVQh6KQJ66mxthqc2KCoHYs5b5RFlOjJY1pQiIFGqzwEapA0qyRXAJItfFAbURluZqzBQQ1fyRQg6qrIs9AdG4TJuUmgouEPNkQfSkpeJ7Kcj0ir6/mbIECfyy2mk4y2uSkgIRRGDQoosVGCjQGoIcYNVNcbYStpuZsAXmgx6JAXbMQMBphQiFbTWspAn0isLlAlFZBWZ5gB4wJdvjZWiOwrUvg7rXPDWylqdoUWWuh+p5mj00kQxo1lSxNtamh5LHWxtT7whxaI19dH011uTcxQQIpWol9I4OMIphe3RFyMt7popFnz+kIHYrkrsxgQx2OxWKDWoNyNQjrJQhTjSNSs0X0OG53FSRqHmaDEWgL0s+h3L6b4WgK12pAD6CE9kYKY3QW5BeQf6BUszWCMoFp48yIqEeA2UO42dBwLC5CS6RIgy8iBBcEadVKf2EVCSBCkg6dY9rnPKJ2Lagw5w76rvpjMduUsVbLmkS23SGVqfT9p0U0U6Bilk1qnkKPe+XfalPoY65e49xosNYVrtcpbu6KBPbhnze2mLf/R8/X9YKk+Et9Hi/qZYnXL25HctXasq5u4FF+vr4RdO/zQ6XlppKXfNvIyzL4/OEbIKWkFfPHX9n+wupmVJv6ezRlfniOek8bW+pLeHCWDm0PKYgNnBY6RrKHbLAiRJuFLdLW6lEqpuMR7nGG2cQZcxniHjlDORxdhrYD0nhAV3r0ZoWZrr5ouipeepmhiZwzmTgh5F7L2oRFMn4SGXMOLDddDWDuA13Npaz7NHFgn5zx4Ee6dZXI2vVMV3c9fXZ0VbP1IfsmglROmKar8DE2gV7ZJlPzaT3UsXu6Gnr/hq7mnM1e6Wp0vH7mjC+bM6zT2G2aUpwnzgDyyHRAocn2MSoppUzh5gy3iTPmZMheOWN0ZHLmjC+aMxJxQq0KRXReCgMli6iSEQZdaFl5Yg2ehP09zhhA+4eDB+1MGsykMS/du54+u6VLnkB1taJwmKIwzgXhIQcRcm4pKow1sLsIeuNBKn6uw9+jwgc1voRs1yFYGP0rZ1vjiyasavpGtF7OEIoSxkAVKdUoIoRkaqi28RMWbDzlOODMWKMjDRy2hoB57U527UZZvVMlCGtqP8vXNRGNtgKiDMYFK23g8RPU9goRUCCf4ClcxFQv1ttZ1d9Wz/4j/0ui6X+tPb35yqc7eG7HT1TyYJHfLKGB3MJm3IzEzAa8LM7WxrX289d/6NjSM2lqbRkFtgZkVzai6X55UE4aIblmSuShaTXCriRRP6H0bBb1tgN+EnkKuggJ/YS87E3fiGREQtApejS5sot6Uw1HF/UT6vVnUW/JfxtpgYwsgbEHeiqi8DkZgQqK87ai5DqKYnv+m0T9lENeZ1FvE7VWTssmZEpkbGNzIhnnhdTNpmSKro1pf/723GEX9RO2Tc+i3ra5rwViaRQNSMrGak0uVXAikq9Vk9dSJ6azjLanfLqon7ApYRb1Fu9Z+my8icL6ZAWtYiV8P7IbnbJZxWgb8hyFcE/UA9NwJ+onlGnPot6SlDFYXFFBVF0yWeA5CW9dFr401QzmkjLTHQPbkzJd1E+orp1FvWXnhcYUS/PCaKhE4CWJJLEK6TAm23JQnmfnhRoRE+uyfkJp4izr+7JenD28oHfxNi6fv42XP9Xls9X1z3Vxdu+Du5fOl89vYzQvLmO6qOX23cef331lKKgzKg65KQb59PjjhtjjprjjXWjuxb3YowlyKNj3pDDeKLF/amEotLYhrLYo58ubeX/xhJ9k5SR+0qYJ91MenYVJj05NenR60qMzkx6do2UxkNGczPBw2sNz0x5emPTwCHqTHh5Me3hq2sPT0x6emfLwIBDvDRzuMJHhWT9treGnzXth2rwXJk0sENykl0aYttYIk6ZlCH7awp201rDBTnt4kzbmIYRpY2/avkaYtkkQJm0SKKmnjD2Uk549hEkbVAiTNglQTnrlopw076GctFJTUk2bWCZtsaCctL2HctLGvJIwbexN2s9FOWmtQXM3beFO2iSAMGlahjBpcxS6Gz7l4dmpDO/+bidtw8Cmycf9DNXTbNjo9LB9N/ijd9e+XT8DeMft+6GLGHfYPuqhnXE7nB+/qWhoV/M/cJzXTsfPi0/rhxTCLtsfyvPvsv2BO2l32j7v+rLrdxrvvH1m/lm//nvn7TPLN3DLl5cfBrfe75Sfufmfl99Q886P49aPyKu/cOgA+522z4xPx90+L38is/2Ghte+cpIZ/4YX/27QId7t/J+cL/9xmeOq/nR1ff7vSh/3gm7ebi2v2kTD7DYp3va7W3MAsVjPbY0xr8ahQwV3qq2Z2Xb9DpOdt8/M5prZmjTc1gxv+26wqnyX7fPSqmO25h3w4tMp3vXrhu562LHaOYS2dsy05JitAeYgGDIH8XDoBvNdtr9+LeCO23fATUu88nWKe1kzqx3FTNuKGT+KWW0yB5EccxLBMQepHHOQqidZ9q/WeGXuPa/MPbNO8MyJHc+c2PHMrmyQvPLt7R8kAsBMVcwenGeO93lmsfd45QHE7iR3Gpc7TcNtYXKXYRzEsevVGQchGWZ7feiG2J2GMbmD/gcTyyG6ZfY+B+8L3mn73ONnDmpzp5iYS8yQOaiKzEFV5E5RHoZNUHJXljAH3YB5WQ9dmrfj+T+E2NfvqN15+8ywYo6VIXOKA5lTHMgc60PmWCsyx1qRuTIAgVnbccdauT1B5lxD57dD0Kpizowya2vHrK0dtzZVzLBShzHS1q9o3nX7hrt8jXv8zGxruOvgmK0ly6ytLfOytszWzNCddzttn3t9MVur9jDa1DIva8u97LjFggcRCzKvRmTWFsjM5sgsdmSGrWPWFo5ZWzhmfDruzS7MtIcHyVk77pw1c6mCYy5VcMylHH3+DyF2ZpfMKe6qQu5iZ3cIsXjmdJVnTlf1dORB0iXcOWVm3cW80R2ZN4oj80ZrZN5o7faAn0OQPHcWjnn/fh//QaaNebUwm0TIbBIh87EW7jBZAsedHGK2tJHZUkXm016Q+TQWZC6cQ+bCNuTe/8t8WhYynybT1++BbM+D5DR50eyZC888d+EZ827SPv+H2Hazhz4XZ39wGd7dV97UT99anD26pHBxEZerH2q7rsu3P56/q8/6wbxCWqH8jxC+Bv01wFfQr1mT8M9+5eLDt++aWb69+vX51eWKenxJ/71e1txvbPx4x+LGx3cNvD0vpV5+vNHywU8Zvuby7p7NRzfXP75lE8KnazbXbtkcvEVzF126/Xdp99+l3n+XsPcuD4Ae3H+XZv9dqv13KZ/S5eJsmJY+3jT75m2tq7X7aTvZPfi0f2lxdvPqs/8BbozMVb7uAAA=</AdaptiveCompressedXml>
</file>

<file path=customXml/item27.xml><?xml version="1.0" encoding="utf-8"?>
<AdaptiveCompressedXml>H4sIAAAAAAAEAO1dW28kt5V+XyD/QdD7sXh4OSSN9hjGZLA7QOA1Ms5L3nj1CKuRBup2Eu8i/31JRaNptardJaBPdUmpF3vUVU2yyY/fuZOr7//x6ersb+V2fXlz/d05fiPOv3/zh/9YffhYyubsff7u3JeUc/AIVaIBLUsAJ2ICGUJRNeqCSZ+f/Rg+le/Of/rlmzN13r5/drZa9xb+WOrl9eWmtb2++7R9fls+39xuPjx+ev+wPf4cbjfrhz8f3v+pfXw3HKEtlaQyIMkKukQB3kaC6ktW1mglajjf+n5r4U83KTzq5P7zy3y2+e1zGzadn13sPkzl6uqHnG/Len12e/P3Ng/nZ+nm6tdPbZbEwPv/U357g6uL/r9HnV8M9r5Kt5ebcnsZdpspV+VTud58aJMfcvjc3uk/Wp7vvNdHf73ehOtUnjzZetZGnPuy/PDjh//+6b/ev/3Tux/+/OP7H/8Tn/6APtS9TX4Z1nqos/tnZ5d9oM6SeTrYu/f6XJ+1Fy83v/18N+2Do+jjuG9xYIR7xvHwoM3bzvQPTPTq4iumfgdplJzNFRvSRYygTRAQ0CAIa1DHZNGUwoI0FIehJheoNajhK4FaVhFjFR5EqKGRWpDgi1eNY7PxqVAJyvFADQ9DTS1Qc9b4VwK1Kk0JwVcQucl0nU0El1QCJX0gqUUk6Xmgpg5DTS9Qa1CzbFDb6UwjjYa1PL//s08nOjNvlEeP1mMmCDI1QkXnIYZgQLgUtI7epMqEcn0Y5WZBeUO5mgrlpMTrBLlHnyQZCx5lU1AVOfA1Z8jFKCUMaSqSB+TmMMhpAbmzejIqJ5wM5Ds9o91VGPi6nnZ/Kcw+Wd908ZgUaOEQnEAB2tUSjS3SRsuzv+zh/WWX/dWECJ8B+ERVsq9ViuRMwisBwVPDdpMgEEpUQFFRqiSM84IF5ZIOo9wtKEcaGOvday/N9EwNaMJaC9TsDtDaVAiJMkhU0gRThEBkQZoa4VDzC9KQJlNXWl80VV9IemxXft4byAhFwVsDMhTXrNrYVP/YSFu4bGREVyuTm1DJEcEPseygZ/hTZs7VMWM2STtIyZQGtaDAZ9n+VWOzOEOSOiYeqI1wE+ISaJPP0EdnDrWUSlVRy2ZhZdEDzAkiqh4LUeSrjtE6Hl+dGuGrwyXQ1qD2WuJsKDBnoQ14iaF7zDxEi6aRXDFOq4xOMAnQER4zXAJtDWp8xs7TvtyEffEpBk/6cq9FMpAtMmbtQYViQHtCiDonsLrtYtc2buQyGEe4JnAJVjZYjzatjrCF+CJG08LaRZ2ctBJirRm0thZcaaLIRrLkmkVnPfHAekwO2xKdbFDjc05MCzXtatOsnYdiXWNQJTKEKiOUbEp1thB5zQI1PcLlhkuMsEGNz+c2sXPKZoxCGaDoqJlx1TR+a2YcUpUl29ytOZ44whjdegmXSXw16ZKx+ma7mQLSqu4HDalBLWuowqiYlIq68phx0o2A2hKzks9wuc8caiRTSE0lg5Rl09USEfiQHagsZCblsyQeP6gco6stQasGtddSb+Cqdo6SA29cTzdp1q6vCoFMslEW1FkrHrNgRBI4KkEL2hra+HxGE7tCiyqyGQfQ6Q10TBW8DU1dE5XI5Ry946luUSOSm+QS4JHoJktuan29Ft+KiiKYaAVgpACaNEEwVJu8Dh7bQwqKyWU4QjWUSzCpGbyvRV6bWpMSVYAUSYI2vZLGYIQQgvLBiCIykxUygkG7vF4MkSavXwux5SpLlcaDL66nYYQKUTfxHXMSuphYSVQWtI3J9cfFlXcuSTHWtExsiugQMaKAmkMvnxIBvO7ZPz5F7azKiniK7EfE3Qj1Yog0sPnX4s2T0jpy3kK2odm91PN/clWQnVbWOyGj57F75agYhVyyzRrc3Git7WVVP8TiySFKUE4L0FolaHZCsxekrKYElNoz1dCN8O95XCyGuzIfPpNhpzPC0SL8ZeG8xibRvcvgvfXQxHtp/6ICETFgFJbsbjbUsXA+InXcS7/YKv08k9eiP955rHPQEHw/Okf3o3OMj5BqjL7WKLAwoW1MgK6J9KVWQfrxFTgvi+pCsdJXRJAkG9V5HSGqRGCS7pEVgSrwGC9yTJWM1HYxXySa1xIgVrIU5UoEQomga7NjnNYFsJ9HhyoVt5s9fyyqG5OjSigWtNFulvDDWy+c6aQ2RomGvWRyBi1i7qfcZKg6Y6EkqlA8iaRbhrPcF+tYqhk4C093Ib5bt7K/qyMc/3Fbrtoq/q28DVflOofbd/cjual1XTZ38Mi/3t4tdO/zX5U3+7SNdN/I+zz4/PEbKERT3Q585fALm7tR7evvyZS54TnqPe1tqW/hwVk6tcNDYqhoFTQtSIA23oAPJoHJwpTiSEim89+2OEPv44ylpGJKzpjuXKyFM7Z7enGckZ1wImGFlFLTM7xPvWClgqGmgUTprEXDzRkDmPsXZyz1KlNyxr/FMWMLXW339OLoqiTjfHIVvJC2meSqgAuhAjlpqojVxd2AwvHpauj9O7paEiUmpavJLP+FM7Z7enmcYayirtPkbF3jDGxmkfIEquk+WkYppc7cnGH3ccZSvDYpZ0wWAl44Y7unF8cZsXFCKZIgWCdAY04QZNSgyfqapGuswRNo2uKMfqr+IGkYs7AGM2sse/ehpxe3d5spUGwpBJZiAG2tB4fJg0+pxiApFM9uI+zbuohuyU9Y9u4L2rs7a/d67xUpuhd99ww6nyVojQViLAEC+qiLL6by0wbuC58YTwtvjDb4OVgDcKGN2Yp8m2I/4jFC1v3YrWzb3tU9RzHm7KLzwhX2yOfAfN6X6zm1pMDqZ5TXL7b3zDbzhPrbtLwhcg2+9jPUdD/YimQAV1A0e6GKmAOpwHQU9hZvDEzRF95wSwAU7ZLKsD32hTfmwBtG9qM8m4VgEPt1J74fHZUMVCxKKgxIyB5SwP3nA3i1ZGhOeavTQhzbPS3EsZ842tYsIskIsl8+p1UvKaiuQA9CCpPJaMOe1o0De+4LcbilKHXK6qmFOLZ7WojjdzwcTllUyTVLpSDoGAL4YhAajaRaVYpU+AOS+wpCUAu3aBxTnqSwEMd2Twtx7CeOIIqzMnswuvSjR22FoJUBDMJr640wnqlk9nAhGUoUz0hluAqxXO22syn/2Lz5P/HPhoL+r52nd1/5Y6mX15e9vfvxt63xiGDulnzAWtgP0ZHw3APN1cXOuHZ+/u4PHXsQhNCl1ERAtTYZYWuBWKKAFBVhtFXnwBPBkiMC322pn+EFX5b60D0jMQapMgjsF6slp8Eb1BAJVQyOdCrsS70vVtmX+hmVyctSH6jQaYYhFl+AQk9FK0TgUtRAErN1ppDgOhH/cIVOW+rnnLexLPWhpVbSKlFBxOhBU7UQtXUgVDUx6qxK5TkIUh6ubuhL/YzT0palPnTmZ/WNpQkqtlXWRiloa24hFJ1LdEqoyHSlyuGk9L7Uz/ADLUt9IJdYU7ZZeigqp6aWpX6YsE3gcpVVU8ox8RwjIkfkEve1fkZp9rLWB47tUBRDrg60wtK2dY4QBRUQlkI0NXnpePy7ckQSWV/rZ0SUl7XeXuvVxef251eTffUxrN9+DNe/lPWbGq7WZXWx9cnDW5frt/em+7vrEK9K/vLy0wcP3xky9kf5xvb5xZ7vE9vjD9vnC3vwDr3bjsB5MeRvepYnadTCf21hyLuzx92yypfru3l/94yfZMQsftK+CXdzHp3BWY9Oznp0ataj07MenW3bYsCbO5vh0byHZ+c9PD/r4TXozXp4OO/hyXkPT817eHrOw0PfeG8gXjqT4Rk3b6nh5s17ft6852dNLOjtrLeGn7fU8LOmZfRu3os7a6lhvJn38GatzKP388bevG0NP2+VwM9aJZBCzRl7JGY9e4SzVqgIZ60SkJj1ziUxa94jMWuhJoWcN7HMWmMhMWt9j8SslXkpcN7Ym7WdS2LWUqPN3bwXd9YqAfpZ0zL6Wauj2M3wOQ/PzGV421UbyuxeJzvcz1BGzZ5yjcft28Effbz2ze5NjUdu39HAGUpHbJ/UULXWEefH7UsbOtb8DxxudtTx8+LTuCGBcMz2h+L8x2zfMrfPu7+MZ57/3SPojt4+8/p65vX13OvLyw+EvPghxc3/vPxGind+LLd8JF75RUPXDB+1fWZ8Wu72efmTmPU30rz6lRXM+Ne8+LeDBvFx5//scv2X6xQ25Zeb28v/Le3jze2vhbdbwys2STObTZK3/W7WnGBZzNB5D0fVNph349B1GEeV1sxsu3sF7tHbZ2ZzxaxNam5thrd9O5hVfsz2eWnVMmvzFnnxaSXv/h082vPIYucU0toy05Jl1gaYnWDE7MQjx0x7nlkJR25a4l1fK7m3NbPYkcy0LZnxI5nFJrMTyTIHESyzk8oyO6l6kGV6sca75s7xrrljlgmOObDjmAM7jtmU9YJ3fXv7J/EAMFMVswXnmP19jnnZu7/yBMtuBXcYlztMw61hcqdhnMSw69kZJyEZZn1dcAdNuZ3+J1uWU3TLbH0SMxqIWSQQMzcTd4iJOcWMmJ2qxOxUJe4Q5WnYhAR3Zgmz0w2ZtzVyL/tJ2JyQebcz+/qI2VdGzCEOYg5xELOvj5h9rcTsayXmzABCZmnH7WvltgSZYw2d305Bq5I5MsosrS2ztLbc0lQyw0qeRkkzzNJCc6evcY+fmW01dx4cs7ZkmKW1Yd7WhlmbMczagOHeX8zaqjmNNN29k/Do7XNvO+5loZMsCzHvRmKWFsTM5kM3zh+1fWbYDl1ge9T2maWFZcan5S52YaY9OknM2nLHrJlTFSxzqoJlTuXo83+KZWc2yazkzirkTna2p1gWxxyucszhqh6OPEm4hDumzCy7mAvdiblQnJgLrYm50NpOgJ9TkDx3FI65fr+P/yTTxrxbmFWiwYunj7rs3IVMJ/FrWO7gELOmTcyaKjGf9kLMp7EQc+IcMSe2EXf9L/NpWcR8mkzfvyfSPU8S0+RFs2NOPHPciWfM1aR9/k9RdjNBn6uL37kM7+ErH8rXb60unlxSuLoK682fS70t648/X34qb/rBvCAMSPezFN9K9a3233gpjUT6a7908fHbD82sP978/e3N9ab1+L7993ZdUr+zcf2m/+zVxd7HDw18vMy5XH+50/LRTxm+6PLhps0n11wP3LNpv160KR6/PniP5hG6RD99lyf4lWb6LtX0XeLkXU6PHimmn1c3fZd6+i7l9F0+ay1XF8Pk++VG3Q8fS9ns3MPbKf3Rp/1Lq4u7V9/8PyOZVybEDgEA</AdaptiveCompressedXml>
</file>

<file path=customXml/item28.xml><?xml version="1.0" encoding="utf-8"?>
<AdaptiveCompressedXml>H4sIAAAAAAAEAO2dXW8cx5WG7xfY/0Dwvsyq6vrqYKRAUIxEgKEIlvdm7/qj2iJCkwJJJ/Eu8t/3bVqSxWGPNEKmH8mrSQBZ4gz76Y+qp7urzjm1+eM/f7o4+Xu9vjm/unx06r6xp398/J//sXn5qtbbk2fjo9MQu2kKbjSN986EVLJpXdU/6+D6mkLtijs9ed79VB+dvvjxm5N4qt8/OdnczFv4U53OL89vte2bu5/q59f19dX17cv7n775UB+/7q5vb9798933X+jHd7vTeV8622Xjw9SbYN1k2jSMxpbJ15Cm3Df19L3f1xa+uxq6e5A3Pz8fT25/ea3dTqcnZ9sfDvXi4sk4Xtebm5Prq388OrWnJ8PVxc8/6Sz5he//rf7y2G3O5v/cg58t0jfD9fltvT7vtjdTL+pP9fL2pU5+N3av9Z35oP3p1vfmvb+8ue0uh/rgk/c+0x6P82V58vzlX1/85dnT77598v3zZ8//7B4ewLyrOzf5drdulmBvPjs51466hzt69535PJ/oS+e3v/xwd8rbpT2Y9+HN1pY+u64XOpN/r0+7i3o5dtffvgFfTdNNvX10anRY48/Xd2d7psxnztm0Y5eGN1t5Ni5+fv8bzlq7OfvIr3z8C7d3e7WL9+AkleWTNJN2bmlztuM0LVzvHVf13QdqhVuNeaHZzsC3PfQD/TaOfT+5ak1MJZjQ+sGUlBr14OhG53zX9mXtftvs6Lf+2G8/Z7+1x277xXbb1E6hNKk1bdNHE/oUTOdTVbe1/ViSD03s1u62YUe3bY7dNoVjxz123Lsfb3fckH1q7GBG1yYTBtuYzk3VtL5v2pr1uBzi2h037ui44dhxP2/HPT4of7kdd4qxTdYm46bcmtCEZIqrnUlN6sbaDlPbrd5xl74/99h47Lift+P6Y8f9Yjtu7WLTpupM7DvdcYvvTclDb6a27ceuVu/b1Uem8o6Om44d9/N23ObYcb/YjjuOpcs1ZhNzVMcN+lup1hvf9E3fD203lGbtjrtwPu86bj523M/bccOx436xHddPbQjd2Js4Rad33DyZfgrFjGMuesPNY/F2lY7r3G891+7oueWr77nepXbfrru4Ex/qumxL63yjW4FrTPKhmtBOyXSltaY2fVeaOHQ5rfNs55qPt7T22NJ8u/dN4pNb2kNWBFm7bjVrsDLIWs8M26ySLHdcpew9lXYI2EIPXQ1GNsVCtsXSFgwWS+JOY/J5vdbI3oBDX4urZTQh+/mPWkwbbTU2x+iGxg9Tu9Kjnv/4DdjZ4x3Yc52oDR67AzvbFOxWJdh2K14Xht2rZhh2r5phDQnDnj1nGNn0uVv+DMNu+TMMs9UMAw0SLGiQYEGDBAsaJFjQIMGCBgkWNEjYOVS6Cgw0SLCgQYIlDeJIgzjSII40iCMN4kiDONIgjjSIIw3iSIM40iDb0y7rwkiDeNIgnjSIJw1CvsAHTxrEkwbxpEE8aZCGNEhDGqQhDdKQBmlIgzSkQRrSIA1pkIY0SEMaJJAGCaRBAmmQQBokkAbZzn9ZF0YaJJAGCaRBAmmQSBokkgaJpEEiaZBIGiSSBomkQSJpkEgaJJIG4SKPZhhpkEQaJJEG2T/c/BAw0iBc5NEMIw2SSIOsGNT8EJZJg6wYLbYAIw2SOYP4DFpfMO6aCcZdM8HQa8ZZXzDO+oJx1heMs75gnPUF46zvM2h9wUiDgNYXjDRIJg2SSYNk0iCZNEgmDZJJgxTSIFzOywwjDbKd+L0ujDRIIQ1SSIMU0iCFNAiYieAzmIkgGGkQMBNBMNIgYCaCYKRBwEwEwUiDgJkIgoEGKWAmgmCgQQqYiSAYaJACZiIIBhqkgJkIgoEGKWAmgmCkQcBMBMFIg4CZCIKRBgEzEQQjDQJmIghGGgTMRBCMNAiYiSAYaRAwE0Ew0iBgJoJgpEHATATBSIOAmQiCkQYBMxEEIw0CZiIIRhoEzEQQjDQImIkgGGkQMBNBMNIgYCaCYKRBwEwEwUiDgJkIgpEGATMRBCMNAmYiCEYaBMxEEIw0CJiJIBhpEDATQTDSIGAmgmCkQcBMBMFIg5AxqYWMSS1kTGohY1ILGZNayJhUsAbqDCMNQsakFjImtZAxqYWMSS1kTGohY1ILGZNayJjUQsakFjImtZAxqYWMSS1kTCpYh92RddhnGGkQMia1kDGphYxJLWRMaiFjUgsZk1rImNRCxqQWMia1kDGphYxJLWRMKrgghiMXxHDkghgzjDNIiuCgS4rgoItgnK4E43QlGKcrwThdCcbpSjBOV4JxuhKM05VgpEHAQRfBSIOAgy6CkQYBB10EIw0CDroIRhoEHHQRjDQIOOgiGGkQcNBFMNIg4KCLYKRBwEEXwUiDgIMugpEGAQddBCMNAg66CEYaBBx0EYw0CDjoIhhpEHDQRTDQIAlMBBYMNEgCE4EFAw2SwERgwUCDJDARWDDQIAlMBBaMNAiYCCwYaRAwEVgw0iBgIrBgpEHARGDBSIOAicCCkQYBE4EFIw0CJgILRhoETAQWjDQImAgsGGkQMBFYMNIgYCKwYKRBwERgwUiDgInAgpEGAROBBSMNAiYCC0YaBEwEFow0CJgILBhnkNKC1heMu2aCcddMMPSacdYXjLO+YJz1BeOsLxhnfcE465cWtL5gpEFA6wtGGgQs/yAYaRCw/INgpEHA8g+CkQYByz8IRhoELP8gGGkQsPyDYKRBwPIPgpEGAcs/CEYaBMxEEIw0CJiJIBhpEDATQTDSIGAmgmCkQcBMBMFIg4CZCIKRBgEzEQQjDQJmIghGGgTMRBCMNAiYiSAYaRAwE0Ew0iBgJoJgpEHATATBSIOAmQiCkQYBMxEEIw0CZiIIRhoEzEQQjDQImIkgGGkQMBNBMNIgYCaCYJxBWgtmIgjGGUQwziCCcQYRjDOIYJxBBOMMIhhnEME4gwhGGgTMRBCMNAiYiSAYaRAwE0Ew0iBgJoJgpEHATATBSIOAmQiCkQYBMxEEIw0CZiIIRhoEzEQQjDQImIkgGGkQMCZVMNIgYEyqYKRBwJhUwUiDgDGpgpEGAWNSBSMNAsakCkYaBIxJFYw0CBiTKhhpEDAmVTDSIGBMqmCkQcCYVMFIg4AxqYKRBgFjUgUjDQLGpApGGgSMSRWMNAgYkyoYaRAwJlUw0iBgTKpgpEHAmFTBSIOAMamCYQbxHqyi4YMDjyw4Ltp2hmFunGGYG2cY5sYZhulqhpFNnwuAnWGYrmYY2KkjN1nnQ+Zmc2cY9lggGDfLJBg3wjPDyNPIjfDMMLBTg0tsCsaF9s4w8jRyob0+gOUfBAP7WfTcnKePDTcE6GPggrxm2HpH9u6Tm62P3n3wst7/rc3ZcH1+W6/Pu/d+vDm7rq+vrm9fdNfvf3vz209PnulYas5TV0sxuW2iCX4KprVTa/I0DmFyteTa3T/UzXdXQ3d7fnW5vXvn48nt3SGnh4e8GerFxZNxvK43NyfXV//QeQmnJ8PVxc8/XT46tQu/8Lf6y2PnNmfzf+8f7CJ/s3AK7n7+2zk76cbutb4zH/bCTXtzfnlz210Odelqvf1MuzzqCF88ef7yry/+8uzpd98++f75s+d/XrzKm7Odm9zsuMbvf/ZrWyvc+F4bwMnTpoBRmYJxY4lNASOPBANH3Mh8wJbMB2zJnJcWzHnxHiwg7skFeP2qC/Cyd2E/Vpca25vY+Grm9zyj1q9/Bhtik4vtpmadu3Dc4y7sj3fhNYfT2KbmprYrsYymdV1jQjsOpi02GTfUVFzXu7Gz6zS1tEdTa45NzYPv8LGsOHLLtmtrSx6s7007hNaEoelNqSmZecnvWPM0dKGu067zHu06fPXt2jlwjG+Gca8ygnEzqA4cvZxh3DO47rFcDIZgXAyGYNzbhWDcG6FgXAyGYKRBwCguwUiDgFFcgpEGAaO4BOMMEhqwNQrGtUbBuNYoGNcaQwO2RsHI1gjGFArG3c8E4+5ngnH3M8FIg4AxhYKRBgHrXIYGrHMpGGkQsM6lYKRBwDqXgpEGAetcCkYaBJzXEow0CFjnUjDSIGCdS8E4g+QWLNoiGNepBeM6tWBcpxaM69S5BYu2CMZ1asG4Ti0Y2anBoi2CkQYBi7YIRhoELNoiGGkQsGhLBhcS9DaCaViCcXO1gnERroJxgTw2cq1xhpGtkSshNMO4sDLBuLB1wbj0EMFIg3AlhGYYaRCuhJBgXAmhGUYahCshNMNIg4CJL4KRBuGCT2YYaRAwdU4w0iBc8MkMIw3CBZ/MMDLJnZsU9xEcSfWxrLgOARuX2fehTF22pqttNGHyvSmjDya7MHbO16mtW7eBQ8Vllj3iMuNXH5fpM5jG69OKSzix7XrMU65F7XqapsGEpnSm1KYx0kQObXCh6+M67brdo12nY7tesygJnB3kmzjGdjQ+xTlHd5hMGcbJRLW3sXVD2+V+labm7R5NLR+bmueWb5OuuUfHDK4U5zI4Le4yOC3uwEs2w8hQc3BaXDAy1Bxc/lEwMtQc7dTg8o+CkQYBl3+cwwtIGGkQcPlHwUiDgMs/hgAulyUYGE4ZwOWyBEOvGRhOGcDIK8HAcMoARl6FAEZeCQaGUwYw8kow0iBg5JVgpEHAyCvBSIOAkVeCkQYBI68EIw0CLpclGGkQcLkswUiDgBXfBCMNAi6XJRgZuwnWZNBLDBkoCtZkEIwMNQdrMghGhpqDNRkEI0PNwSx4wchQczALPrdgFrxgpEHALHjBSIOAWfCCkaF53PTIDCPDKbnpkRmGXjMynBIsvycYGU4J1ma1kZsemWFkOCU3PTLDSINw0yMzjDRISxqkJQ3SkgZZMSr1ASxZ0CDJggZJFjRIsqBBkgUNkixokGRBgyQLGiSBC6cIRq7ICJ7GhnyUC457gfchcbW8fHTcnOdc/Xq9a8aGCAeb3GRDZ+rdMj5Rf2trdcaG4sI0ub5rh3VChN0eIcLlGCK85qqVbFMrvuacojWxK94E1zSmdPoj9bmfgs++7dZZMcr7PZpae2xqHoxMtAWcjLIFnIwSjBtKFowbShaMG0oWjBtKFoybjBKMm4yy4DJwM4ybjBKMNAg4GSUYaRBwMkow0iDgZJRgnEEaCxYuFgxcAtGChYsF4/qZYODijhYsXCwY188EI/sZWLhYMO5OLRhpEDBDs7FghqZgpEHADE3BSIOAGZqCkQYBMzQFIw0CZmgKRhoEHAcRjDQImKEpGGkQMENTMNIgXAjCDCMNwoUgzDDQII4LQZhhoEEcF4Iww0CDOC4EYYaBBnFcCMIMAw3iuBCEGUYaxJEGcaRBwIoDgpEGASsOCEYaBKw4IBhpELDigGCkQcCKAw0YfTPDSIOQa71YcjEgSy4GZMnFgCy5GJBFGwi5GJAlFwOy5GJAllwMyJKLAVlyMSBLLgZkwZIUgpEGAUtSCEYaBCxJ0XqwcINgXD9rPbdIyQzj+plgXD8TjOtngnH9TDCyn3GLlMww7k4tGGkQMAC29WAArGCkQcAAWMFIg4ABsIKRBgEDYAUjDQIGwApGGgQMgBWMNAgYACsYaRAwAFYw0iCJNAiXxzjDSIOAob2tB0N7BSMNAob2CkYaBAztFYw0CBjaKxhpEDC0VzDSIGBor2CkQcDQXsFIg4ChvYKRBgFDewUjDQKG9gpGGgQM7RWMNAgY2isYuVgruCiyYFzNEsHI0i/ca64PgVzNN3GzTDMMbI0JrJYZMrg6fSjgGu6h5eIbZxjYz1ouvlEwbgjQRzBEw0fHDSfNMPLIwKq00YG1WyP4dDXDyAXjuUkEwbghQB8DWFgvBm7O08cClpoW7P9LTTA71CYN1Zuc2t7oEaSaXk89Zmq73nW5K3b7OeFQNcHCx2uCefvV1wRzef9gfH/65p/zEbriv+yWN9XJ96Vxxo7JquWN0ZRxbMwU29z0UxmnYVqn5TV7tDx3bHl5/5yT31fLK5OrbWNbM5RUTRg6Z7rSDMaVptFLehfGvFLJzbhHy/PHlvcJySy/r5aX++DsaK1puhBNCO1oujaMJvrRzhPPPk0rtby8R8trji3P7T8q8vtqecXaobd5NHl02YSx6G5rB2tKU2OObZhyO67S8vZ5zAtffcNr/IojZPBznbc+2akxyVVnQuOK6f3kTT8NvnbTkJrtcgkHamn73FzjV9/SfGpWjA5mm1rnx7YfijM+FEmtd4Pp05SNnh981nFG26xzO017NLX01Tc1l/ePSAzv302D/cLvps04liEPjamha03wUzD9MFQzjPP/Y0jdSpXU33t1XThFvxZSt58guYuurxfbW7mt/7x9/L/2X5uzu79tfXr3K3+q0/nl+by9N3uvbnCvid41gIXhv7sr/2xcurYP2kRZbpiLW9icbe3X1uFvH+i+D+ytC9VGvSDqfya0fTL9GIopPnZD6UsTt9M9D3+hm50X+hMUc7zQH77Qdci+nWxjSsl6apl8b8qgW4ntRnXmMSef1nk+fu9Ch50XOh8v9KEu9DDazg3OmSlGr2eG3Juuj8FMYaxd7by6+zrDju9d6LjzQn/CeivHC/2RhXX0phud7UwTSzAh1s70weuW3bR9E/RsmPLqPXrp+79e6E9Y7eR4oT98oUdbUte7xjStq/OyNr1pU+1N6tqkxzSb6naMxuEvdN51od0nTGEdL/SHL3Q7Tj6Ogx6421ave7nPpq+TNW5ILri+n4btCefDX+iF0/DmQn/CjNHxQr9/oTdnr/XP397bNq+6m6evussf683j2+uf6+bsvR+8+9L5zdM3r2/fXnb9RR0fT93Fjb788IN3v7P0wrfXO/au9+tPf7fe8V696536/iBhXipa+fAKLrXpxRfnHS/Nm/H85u7MfbvHTi2MJf0be7R9xHEpleaA219c6OWA209LZWwOeX6WEnIOev4XgpMOuv8L4ZMH3f7CfM5Bt78wR37Q7S9Efxx0++v2r8VV0A+6/ZWv71Kh8YNuf+X2s1RO/KDbX7v9rOuftFQx9qD+X/v+sm7/SkvFyg65/aWI9oNuf+Xzs1Tg4ZDbX0r/Puj21/VbWkryPuj21/VbWvn5M6/9/Lny81ta+fkzLSVVHnT/1z3/i9G7B93+utc3L5UoPuj2Vz7/S4WID7r9df2cl4ryHnL7Kz+f5JXff/PKzz957eefZh60u/mvy6G7rT9eXZ//T9WP51GvlZvV2q9lKw8LLaXlHvS1YO3H6pX3fylH+qDbX/exKC0V9z3k9pcyrQ/6WrCyVpfS+A76WLHybW1p0Y+Danvtx5bm82h7XW3kpXWqDtrtVn4aWFqI7aC3nZX3f2UtlZXPT1lam+6g7Wflt82lSrUHbZ8rP00u1Vf/t+YHPzATuBhYuxBUu7nobm6/r9N1vXn1w/lP9bG33hobjS8/ePuHJv6hKd9Yn0sJ7X/PU8b3v/1uMzevrv7x9OryVsRn+vP6pg7zjPPbOeKdH7/bwKvzcayXb2fk7x3K8jT9uyCBBxGYD0ME7M7orsUggMMSE07MOLEcgPggwPKTEuVWQ+5OXFkNuTsFei2k40/sZzivu7PdVjuvhUfyR/lJxM3ZsurfRh+9fFXr7VbM0nwDuffT+Zc2Z3dfffx/rL0wUd3sAQA=</AdaptiveCompressedXml>
</file>

<file path=customXml/item29.xml><?xml version="1.0" encoding="utf-8"?>
<AdaptiveCompressedXml>H4sIAAAAAAAEAO1dWY8kuXF+N+D/0JgnG0JoyGAwSAqtFYTV2l5AXgtavdhvPL0D9xzobh0Lw//dwdZotqemajtbyCjk1uTLHJVZTFbG/X1B8vpXf3l9c/Wnfnv36u2bX76wPzcvfvXFP/7D9bff9X5/9XWTj6qhPloHajUBxVahtIqQoim+d5ML5xdX3+TX/Zcvvn5Tr769f31/9eXb1++u/ulf/hPpyvzs6k93V+Fn//xCxr26ur6bI/+mj1dvXt3LM+8ePpXPb/u7t7f333589f1Fufwu397fffjvh/t/Jx8/TDO5OGSmA4ZnCxRsgdhSg1ZMss60wi2+ePR9GeG3b2v+6CHvP3/Vru6/fyc/h19cvTy8WPvNza9bu+13d1e3b/8sN5kXV/XtzR9fy+szR77wP/37L+z1y/nXR09/efTx1/X21X2/fZUPh+k3/XV/c/+tSCW3/E7umb8aXxzcN6f/5u4+v6n9kyuPrsmMm/zA3/36m2//43f/9vWXv/3q17//5utv/hU//QFzqieH/Nu07o497P21q1dzojbaT+f6cNt811dy36v77//w8NrtsUnMabwf8MgET0zjwwV5bQdv/8h7vn75g079iKaRD7Wl1MG0wUDVVoilDJD/Fe+7jRm9iqb59LSm4a5pNppL0TQa4mBbgpizaFoLCRLmAtzG6CmiKFzR0bT4tKa5XdOSj+FCVK2O7rp3Bly1M8pTgeTJQg4FyTufS606qhaeVjXaVS1R8BeianmYmoZxYH0JQCYNKIYjlMxInXMrLemoGj+tan5XNRvShWhaS6VQRQTnQgGJppKpcRyQB46AnMtA0tE0/7Sm8a5pNsQL0TQM2dscRNMqi6ZFLFCssxBNbiMMCaAddTSNnta0sGuaDZeSqNFoPTZkME5iJpnAkCoFCCl2H0araIaOprmnNS3ummYDX4imcWHnU/MQR0GpPkuFZKnDiD2HzilGbjqahk9rWto1zV5MRTAoekvFQMduxKd1gkTdyR+lVLKuSEmgo2l2AXZrdlWzgS5E1ZzEzuzLAOuIgXpESNlVcLZ502tyximVBEtogp0nEFVzF6JqYZRibe2ALVmgMnGOmCKwrc71xDV7VlE1WsAT2J0oEFU7MteH235qquaMddWxBFCHAQgzQ2bxb1jRjTxKMF7Hq9ECosDuTIGo2qWwn5lyz8QEGLJUBdZI/Tm8h5G4eXHevrAOJ0ULiAK7MwWiapdCf1qulE0IULhloCBVaESpQj0X62NMLRkdop0WEAV2ZwrQ8qUwBSNKuIyiai1XUbXsHcReIyDhSM1JcVqVvNoCpsDuVIGo2qVQBYM8u2AzxBY7ECNCHlygkXUYHY1IOo1qtIAqsDtXIKp2KVxBrTHYYaT49DzeB1CXGiTfvLfd93hI9a6lagu4AruTBaJql0IWFBuCFKEO3ChFvJrp078RSOEzvOk8kJUq0AVkgd3ZAlG1S2ELKteEGAeE0qUCjbOroxUjStd8SuRHq0ZH1RawBbizBaJql8IWdNMCDzPANWYgkoQtJ+/BdarUozUx6XRFugW4Gu5sgajapeBqkXKxxRoYLeeJq2VIhFIgpFooBtccZxVVs0u82s4WILt0KbpGyQfbPAHbIBF0dkhmGhawRm/QY49Vp1uNFpCguNMF4tYuhQR13tUWpebkRg0opyjVZy4wRs6mYsNsu04EXbJYaqcLRNUuhQQtXvTMYoZu05hdRB5idR1Mra5YjrV3JVVbgOHiThegPSShP9z2U1O1YTNiqKJgWfI0KtVAxuwlniJhCY1y16kL7AISFHe6QFTtUtCO4kzpNhJk9hFodAclYAM3QgooJUMfOsCaW4Dh4k4XiKpdCgnKkpR5ahHyw3JjrBVSDuLazCg2seeWdPh2twDDxZ0uEFW7FBK0iVdrIRQws02NMCQQRzbAl+ajjWg76nR8uyVox04XiKpdCglqXTemcgAjyRkQGRT/FhNYNtjJ9cxGJ4DiggrU7XSBqNqlkKCIthR0c5eOkYC4eMgUHUjkJGd9oRp1uohwQVngdroAk7+Y1QVE2blGEVq1DigGSduqi7PVg/xwUoCyDguKC5oj3c4XYEJ3KSG0jowUGIGt6UBGgmmyYQDXkkfsNTMq6doCZM3tfAHGcDF4RxpY29y9z45Rp651SG0EKUK9M9624YqSri1oj3Q7YTD92qXEUByBrJmtuNFJacBJ1Kw0AjcXT9lahlHqJMIF2JrbGYPp1y6Fc88huMFUoGQ/gGaTRyaPQJ0Ji+vdKS3RwwXgmtspg+nXLgbIRTbkqEmCNqQ2MIMhEfn5L5NED6kdrnxdS9cWoGtu5wzEr9Gl1AajuViTlAUWKUsMnXtGmsKQE/UwZhXadfrWcEEvkdtJgxlDLyVfM2hCzZYhFCe1AeUBZQQD0Qd2Oecaq87SKbsEyt1Zg6lrl+LXaITuKA2YjbkwITWIxVZoNHycdeg4XJG4lq4twDxopw0mlnsptUFtBqlZBHFuUoc6zlBKFIWzqbRqcjNafm0B5kE7byB+TXH11KeFCOoVIp9akeIa/iOvUc9kjzzsUvKeQs1kJ66h2Db3xysEUq168CG7asiXbnRwKl5Qz9HO9aCNl6JqPViPeRgp5+ZGGIZnE3WMUtMlT9Sb56YDHfACmIp2qkcctrmUdgkukvhE/9e2aaAiupa9CxB6L5xCFb+mpGtL0p6d6kF72ELw4bafnKpltKGgA7K2A2FLUGJIk1WkgbHlWoOOqi3olqCd6UG26VJ0rWakUVqDkhwDhW6gUPUgFV4ssbaBTacLzC7aYnYv59DRpTA9cRg/Qp574s01bw4zRCOFQjQ02BoepToVXXukav6UW/s8ScXbfiM/8E/9y3zT37R8+9V7zXs7xl2//+ULEJVqf7x9eAlTxx56lE/mdPX9KF+3o9c/vsMaY0SbfvwrT99w/zCrU8/7xETicROZTzo50lTvo6/pSdtFWlxqpW3bbqfGLkkSQqkhEEliUkrPkG0q1FP3Q2m5zSPbpVO2+3kSZ7vt/vCk9W3XJlq8AHjjtmuCc6bmAaLZRuoJKV1LkpRv5NAc+VbMYfPv+rZrj6j++xxvr11VdW2BpzC7o3iGozjzniQOueeQgUYtQL0MiMFU6MNlrN6MXq268bqTxrujAapJ3m68j5/0kzNextZMTxZMsXNLvtAhltHB2D4wcKg16XDlj9fYnYq8/hmB9yaXfnM4yH3/y/0X/2v+TwQz/3Vw9eErv+nj1ZtXc7z3sxdt/cjIH0zoCJh2WmsWwh4ntOX65cG8Dn7+4Q9dKGife+siU6hIkmIFkXZxoQKaHLN1LTilLdnD0+WRf4aP3rScj3qG88o5jYomOQejPxyTFKUCbmzAZsy9uhpG1tmkGhfY8zMgrE3L+cgLObecWyltuOChlShZVxoNsjfxYTlhIpNKPGQAFGDxU1il35vSVVHxBUkXpGNZ16kibs+6znuWnQTh0MjOQwTGPDYxQWQ04FPqIUktFVBpw7MFYKX/PMHK3XgfT3433tMlk5iq45qAS26TJAwTtiQY2EwZlRIdrh5X2Fr6ZOT9PJdN/H1Mw25QmzAoqT891uKhxNnhQVwgMzawrjYarjWt/bMfG9SpaMif59qQ3aB+eNJPzqCIyPeQHfTgJUKZihDHYIglJcOdR7M6EerxZkanQAB+RsfUpkGADYB6llKMETO45AyQNwlyygYsY57nkXkTdfbofryT0ElBP2Mlwy7oJ88Dq27UAZ7mVnjFd8joKgQc2eTU0HmdgvHxNj4nBf2MdQS7oJ8QdM3J5YnjObaSC7m5YnYU4OqzCXZETkrr/90CQe98zIqu2zsqjaGnJElvzxayHR5q6Abn6blNS9ALgHq+FEJmA4LOsRZDOcOobgJ+6GcyFqF14y3mwjEpETJ2gaAvhZHZgKAbFwq2VxjkK1BNYa7162CpmdGws3NKW1KZBYJ+BiOzC/qJbsXqfXGFQIK1BOpuMxRKGUIertqC1RmdrPvxviknBf0M9H4X9BN1dE2xdWogXjrNbfURUk0WZkeboTJMQZ3ONrukvHoG0rsL+okYbZ2dR8WDt6WLRZsBOZIF76nZMZVAaZfU8DSiH54BQG5azhtojnGSWRdbRM7BBaDsaWLOCMZEM226G1Ly3AvK6LADY6sJukdj2E56jop47jbbGvNACGE0K2E6NaeEgC4I0WEHxtZraywdefQEPBehi0VHyBKyoZiUQqWQsemcfGMX9K+GHRhbTdCxlxGcMdBKlTJ6Fla5OAfd125bSkxNp1HZLSijww6Mree6yRSppD2Io7ZzOUmFyN1CD6FwN5VGH+rHpp0U9A6MrYeA5hFZ5AsZJwIaqoMYUgDDjUfmTuLDdQS9AOoOOzC2nkV7FMEmyb6SF4s2qUnWbRBsoVard4ZRyXUvKKPDDoytZ9HJzQYDD+xF2uLHxaI5INR56qor2Y6h08jj4tOCjnsyth4C2s3waW4wNorUWOwNlIpSRw9npbKaG+KzjqAXlFdxT8bWQ0Btwp7Qgks5A1kXIDaTICWHnGPzEXVWjdECTiPuydh6y8ZyiK77AmHMlrFaRNDGd5AIHRyx8UkpGaMF5VXck7HVBM1hDA4hgU9ztb7xPLfamFk3dessizNXsugF5VXck7HVBF1dxphtA5OCmQtB/bRoyciy77kbidBWh7yiBeVV3FnK9QRNibBJ9RxMDUA+ZEhlnjNfyBbXS5VsXEfQC0iNuLOUKy75JZ98HYDU5u6EaUBqcUCxHsdDZ6BWjF5QR6dLoSk3IGgbouRduUpRZSxQKpJwO4fQjCeueTTuOnQ0LejfTztNuSKpUU1v85hpW6S8CpwnqZHBplYchuyDU4rRC9irtNOU67luwyJnsWj0NI+ynw0mGRtE8lzJdK5WpzeQFiBjaUfGVhN0aAP9SASUSWK0MVJHU+mQUFx5jqZno7ODMC1AxtKOjK0m6ME8+txwJXBjKa/S3H/FzcOOa++TlNZq6/YLkLG0I2PrrcjBHlrMBYJDP2lKgti5i8gD2e4skhKp4RcgY2lHxtZrJXK+FSyTxcg4IVApr7r3EIbzsSA5OjyWaC1BL0DG0o6MrRijrW21WMBUJFCPFKAYsuCax4RlFNSy6AXIWNqRsdUEjT5iDCGCiUMEnXyBlEOdBh4lK3NZUjIdQS9AxtKOjK3Xv8/zCGPvIBQjydhoBlIaFSrbPowZPQQl170AGbNmh8bWS7tDrpJ5S3x+OKFlLrdLVpKzmps3LrkcD4+pXEvSC6Axa3ZsbD1szPSArUeQ+kqy7dQd5MAVQkzBlYo5Vp0+UL8AG7NmB8fW894eKfaewCVx4TQYocQRIDrGkgJbk3W6ifwCcMyaHR1bDwYl9haThcSEf235TY0ZYiMXfXfGWSWbXoCOWbPDYyu2gvpEoTxQGfOYSCM2zZEg++RD9oWcEinNC+Axa3Z8bL32g0DVG0nGBlaai6Slmk4suZk49cxsfRj6p2mflvQOkK3nvdFwwyJlVZ8EBzqUKisZCdYdR3PW2qJ06usCgMyaHSFbka40yaDzwGMuzWGW3PvhhJ9me6BuXPA6dCUvAE6s2SGy9eppT76bMSDiKGLTgyE72yHbjjEULB111s/yonp6x8jWkzSlEHv10EaZy+3GPB7eBGBJyzDzPOBWR9KPiqxTm+xaeynl9NHzs859Akyp6ChCnVvA0jw1O3nrwNvaqMZkyOig3o8EfWozE2svpZregKDRN6mragesGMWijYe5lfaUdvTOhDiU8rHHp0j8yLGZn+eB1Vs6R8Ltm3RfbXWT7jA3gPToQGpUI5l1i5BiTNBKiWWkZoJX2rlk2bmZ+xFOu/Xu1vvh48M9DSpjtRnBpSJ1k8cEpYcGMUYfHnIsrT0g7aLY+3me4fSURdn91IrtmlQYtc6WHHC589zhyUF2voCpiZCsRMVwBpM6HRD3k5V2k/qJmRQ3a7uvbR4xGIAiO4jeFCicPJvqAmWdbRDDkiCFl9IXtYGdTUNGQjYeHCb3sGsDxCD5SAojzS1OS8w6WEBY4jvxUvqiNiBpmwONKHGRKViRdI6Q2VXgVnJNIbgadNYMxkU2vQO5q0nacaIHqjXbJC48N4ZMUmh47KO0wMUYna064iKb3pHcv1PS1y/fyX9/SACuv8t3X36X3/x3v/ti5Ju7fv3y0Scf7np19+X7ROCrN7nc9Pa3mz+98OE7x1KHRUnoqQT0+cnnicTzVNL5IQH86hESQ8kYPiLl5ySLi5z5DyMcS+BOJG/X7dXdw3v/6hk/yZtN/KRTLzxueXbebnp2uOnZuU3PjjY9uyBmcaS03cz0eNvTC9ueXtr09ET1Nj09u+3p4ban57Y9Pdry9GwSv+c3Oz0ftx014rb9Xtq230ubdiw2hU2bRtp21Eibdss2xW0Ld9NRwye/7eltOpm3KW1b97Zda6RtpwRp0ykBGrdl3WOz6bfHdtMJFdtNpwRsNm25bDbt99hsOqihwW07lk1nLGw2ne+x2XQyj8ZuW/c2Xeey2XTUkHe3beFuOiWwadNu2aZNp6N2luFbnp7fyvQer/1wPrkjk/rkOcf6aU6s+fh4/HD0R683vg9RdfzIVnV8dsfaold8P/FU29Ba7//I2qFV56+rnz4eCwhrjn+M519z/KA8vq59+aT8/pOy/0nK8k3K8k3a8tX1D3x4oMTa4x+eTLL6+Lr+jZ3u+wna8ZF14xcf7qO6+vjK+hm0x9f1n6ycvzHp5lfBKOs/6ep/OFoQr/v+r27f3tz88d2/P3RSK78urxsumZTLJdQdf5YzZxSHj9rZl7I6We3orOxdnW52yk7Zezvl7JG0sxfd8cPRLvI1x9d1p0E5ew9WVz8D6tpvcMrRX8LNOaNzUHZHQTn6K4NdrAzWcVSWb1JOtq22O9KVb0Btc1YON6jsrlFZf1A5XCqDRUGZLAjKYFRQBqMmmXK+cKYr6xh1ZR2VY0FUJm6iMnETlUvXZHTlO8c/a6Wv7JqUK7WojONFZXFPHPKM4g6HxzuvPL7XzlSddiap3VZx1sJtdlmc1Zko5+FGm/TUBu3PLo5zPk65imRl6bOyq2dl38valJBySxgrg6KsDIqyNqV4Xu/BRrsDRBk0s8rmbPXf/znFbZWtWxmjY2WMi5UpCVamJFgZo2NljJSVMVJWZvDZKkc3bYxUu7JT5gimfzunO0VlBlM5Ogfl6By0oycqqxOeNxnzytGBtNvJtOev7F1Juz9NOTvyytHZa+u/cvbilaP/4YGka49PytmpP2/09MrmfHi69+rja4uDzyoOVrY+Vo4OrOy9WVncrKyuQTk6HG75v/r4yvoZtBebKLs7PiunHLQ5ZeUWgqDcQhCUWyzm+z+nuJVLrYDa3X3azcbhnOKIyjRTVKaZJo14VppDm/NVjk3KC8lZeSE2Ky9kZuWFzOEM+nNOZ67Nmimvi5/zP+vrUrYO5VSHlVMdVt4mIpwX1Q/aJI5y5szKmScr75rCyruasHIDGys3mLH2ulrlXadYeVeWab9nzi3Pyjnqam9UbgCL2g1gyqsy5/s/5zIWxWddv/yRQ+M+fOXxWcBHzgG+vsl397/v47bfffeHV6/7F2iQwBCg+4NNvzD2Fz79fO7/JxX+f83DCT+++8Mwd9+9/fOXb9/cyxO/lj9v73qdZxt+OI3w5PW/jvC3Qw6//a73+4OjEeeXP/p0fun65cOtX/w/HfJCES5zAQA=</AdaptiveCompressedXml>
</file>

<file path=customXml/item3.xml><?xml version="1.0" encoding="utf-8"?>
<AdaptiveCompressedXml>H4sIAAAAAAAEAO1dS28cNxK+L7D/YaB7RXwUX8HYgeF4dw0EXiP2aW9FsrgWdiwZM6MkxmL/e6pHj+gxbbUCtzHb6os0Q7LJKn79FavI6p7lD799XC1+4fXm5Oz02ZH+Th398Pyvf1m++8C8Xbyuz44i55gjBfC6akBKFqI2BrT3mmM11hd1tHhDH/nZ0d/Ot+drXvzIWa49/XS+XVz08/Z8tTqSbheL5aYr+JHbyenJVobc7EqlfM2fztbbd7drLyul+hOtt5vrr9ft30rxTkrbiYlBQbCdlKlaIJO5E5XRWaNNsEc3rpcefjordGuQy/KTuth+/iTa+KPF8d3KwqvVi1rXvNks1me/PjsS3cvZ6vyjTB7uaf8f/vxcL4+7f7cGP947+rKsT7a8PqG73fCKP/Lp9p3MJVX6JG06pc3RnXad9KebLZ0Wvldzo04krqLf2xdv3v3z7T9ev/zp1Yuf37x+83dzX4FO1N4ur8Ta7Bvssm5x0gnqo0/3hd216+Z6IQ1Ptp/f76Zd75Oik+Oyx311a17JbP7CL2nFp5XWry4HP2ttw9sdSvV8vZvwbpBu8rTyPRKVy05e1731t1topdTy+IFLHm6w3UnVN969OYr756gbqben5XHPLD2Enk6IQ8FLjwXvuubuTXRdITf9He7sYUmn3JVB+IKZiJ6UddaDrz4B6hAgV3QQuTatGpkQy9hmwvWYCfMkzcRDzNUzc2fmiiqeWuZEFZRnAsTCQK0FsKkG46tzzH5s5u5r31HWzszdw1wzM3dmrqgirA2OfQQ2ygFanYCUaqCdVVZhS97g2MwNPczFmbl7mGtn5s7MFVVazcyWA1CNElQjJ8hNPimblDFIFmsdm7l7sNsx183M3cNcnJk7M1dUUaaSx5DARqMAjQS7OaAEu9E1nVL1FHkU5tqHt8P8cOauKPPqbh9b/m37/L/qf3ILdJ/u1O4u+WMH8VJ2MSi3KL7DW+1hev9dNeze7Lkvl8d35Lqj/l1Fh7pWoTWXnQLPTWC2pQAZjdCw6MIpupzU2DD3bWeEGeavBXOLGEMjDeJAI2BDgqgZoXoJflvWrHMeG+a+2DfOMH8tmGOtDrk5KDlYQGYF2ZgEjlrJ3saakMaGuS9QSjPMXwtmXQur7IqA24J41YQQMxUozjuvarNs09gw93nVWs04fy2cS+AQSdZlrQVsNEFD9tmAMBmN8qyCH4fOZsCR5FScsL1++LfF2ZZIKQmwoUUCzFn4HLBAdU2paJNn08bGuc8J01Pxwg4A56wEZyPOtiiHXUzlIbPqoiuk5kgCqzLOCYR52AvTU3HDDgBnNISFyUMw1oi3rSyQEuPNjan4YDOb0e12nxump+KHHQDOVVONrjH4ZrTgXCrE1gqEmIptWbmixkkZMg/7YWYqftgB4GxbUjVShNbISVhluvOnmiHY4BxiyQr1KDi7P3Dek9N0sYudDsZw79v3fgTQ4mlefN0d1qs9Dsk397+VKaWw4M7duSPbAtF0WyeNFEb2XrVx4iw/BPeDMeSTw137Wkh5BGLfAKPgnh0r8N42ZlQc9Dh8jw/j7tUjkkFn3K9KhvltbHXzOoAEZIK7aAw5mwhWMCcU1vsyzi5pGoL7I7L7ZtyvSgbhHkKJweQsaOcKGAyChGkZamxI5BTHFkbBXczIAOAfkWIyA39VMmy/vMVWxZ5LQJ6F8NlZiFgQXC0ZkXNudhxDr80Q4B+RoTADf1UyzKP3ssRj1qBTlwuqLEGyJUgMp1OLTpVsRmI8DgH+YPbcJgd8iYnE2FdwSEpMfWiQXHCQa0oSthvKYzF+QCzn1RzLjebTp6R9QANMmsXUl+4spSW5D9g0U6PjMM7e6w3c9yRyXeCOj8j//v/BHWNP5tq3tfQqKBczKNcioI5i6dkROGOd8h3wbpwMRD8E90m6dgeBu84xYtWyuBNmQCuunYRyAUhXU7JrWEc6U4tDcD+Yw9PJ4a5ydgExgXfNCO5Z+C7evZh9b3MtOgY/TkJbGoL7JB27g8A9Wm9V0w6IjPBdKA65JQJto5WipDCNk696M4bvB36Sm7UHATyr6J3mAJy1ePQlJMiuNgjVVJULcSvjPJB7M4bvBd4dzDHc5ICvVJm9RaDkxaMP0QM5p8CyY2eT1sWMxHgcAvwkt2sPAvjcFAbWBpQ14SKUo5Yi2GJLar6EQONs0+shsZybY7nRfHrGYIIRty4qYbws7UASuHeOfXLelGrzOIy/gbvqe4J7fkeL8d4NffppyM3VSfWFN7Z809fD3Bosmb4H4v7URtiXhv62D305ypSq811uYgREryDbRhBa8MbUzOjGsax+AMGe5ttN7hDsz914M8EOhGCcVVPRaQhMQrCAFjJagpZLkTglRhopYzA+TDA08xL2hJawME2GUdGlVGRQoTjAUlCWsOigRQnJSJloR8q9TkMYNq9hT2gNmyjDnK+oExugYMRTbDWCcMuB8ynFHJr4iOOsYTd3Wnsp5udF7KksYjbFiVKsotMq+6sslWoZUuMAnmJSSMWZsRISzcMUM+oRp5fTpdiTWMWmS7GGWFTKBBy7nN/iFYiuBWrIrQXXJQuNkxdy8/Sgj2LuMTm/06XYU1nF4jQpxt1rotgj1JwlFHM5QwyVIVfSrItrcaTUKz1gv949Jrt6uhR7KqvYJCi2PL79IwbLD7R5+YFO/82b541WG14e3yi5bnWyeXk5wKtTyiuuV43vV1xfs6LN9mduwqkP708+sjh9xoKKoOx7o7+36Xt035mktY3pX9153u3W191sPpz9+vLsdCtqv5a/6w2Xjl3X4vbWX/RwNQv7ftShu/jeD0Esj3dNn/8OJpYFApViAAA=</AdaptiveCompressedXml>
</file>

<file path=customXml/item30.xml><?xml version="1.0" encoding="utf-8"?>
<AdaptiveCompressedXml>H4sIAAAAAAAEAO1dbW8bNxL+fsD9B0HfJ+LwnYXsIvAFVwNFGjS5L/eNL8NYOFkOJKVteuh/L1dx3FjetdbpsnbURQDHXlJDLvk8wxnOkJp/+8vlcvITrTeLq9XJFJ+x6ben//zH/PUF0XZynk6mUvmcJSYQnCNIbQ04pPInRQykJXmL08lLf0kn01dvn03UtHx+MplvGgn/orxYLbZF9mb3tDxf07ur9fb17dLrwlL8zq+3m5s/b+q/Ko933fGcW8+8AS5zAMkwg9MxAbOZk9TZBEHTzz5fJHx/Ff2tRq6fL9Jk++Fd6baeTmb7hZGWy+cprWmzmayvfj6ZsukkXi3fX5ZR4i31/0cfTnE+a/671fistfV5XC+2tF74fTG0pEtabV+XwffJvyt1mpfm0716Te9Xm61fRbpT8llZ6XFqpuX5y9c/vPru/Oz7F89/fHn+8t949wWarnaK/NStTVtj12WTReko3u3ork4zzpNSabH98GY35K6tB00frqW1la1pWUbyJzrzS1olv35x3fBVzhvankyhvFZ6v96NdtNKM3LIdEeX4rWU89RafrsGMsbmswMfOVxhu+tVV3t3Bsm2D1LTUqek+axjmFrmu2NWbwoKCvfA3ALbpsFPDL2HtyqFkJEYKG0lSMcjWK1FYbDChMi9C7Y2b0UHb/nI28fkLRtp+2Rpq12WVmgHTgQFMmgJnmsqtGUhWc2lUL42bWUHbcVIWy1H4o7E3T3eJ640XAsWIaHTICMT4DETOB6EI1PMZalqE1d1EFeOxH1c4o6G8tMlblbKacY0YDYOpJAaLJIHLbRP5GJ2vjpx2+o3jFUjcR+XuHwk7pMlLnklnCYEFXxZcS0PYE0MkJ0LyRNx7qrvTJkO4uqRuI9LXDES98kSNyXrDSkDyqhCXFl+s8Q4cBFECNH5aEVt4raM5464ZiTu4xJXjsR9ssTl2UnpUwCVFRYf12QIWVpIydji4ZpkOatCXMQ/mMs6mGv/9syVXKi+1C2G7cc/mzcUtrVP9zH5rwWe56KsDChAc0kgXdbgrWNAIngrVPRG1zH1UBwGnhuBx3kxhBeb/6zKS9Pbq/XiVyqPt+v3dJx4TEYmitjszTMGUiULgSUFaHTg2jNiBuvgkR/GI7IRkFyY40RezixmEgTGWg9SeA9OCw5KJyaLLoycdBXkcXUYeXwM7Bbk9Y7tfl3IC5KYUoSgUwGdzNyAi0KCKSqwGIAos3J1kCd7IG/UeWUR7nKTvnLkWYOCpeJsGEypWH9GgTOBgw5JpWJ6CK3ruB28h/XHxyS0grwj9Ts0D+RUZGA15yCZYQV5FMEEpxWTlkdVJ4mK97HzRsejrLbsOJEXpNUimQgUmIbynhxcthGEtUlIWx66OlFJ3mOrBce9FsnlkSIPOUeufDHsZECQKQUIQRhglisrpY2kKyGP9UDeuD/f6ILjRJ5hVtmgPUQeTEGet2ApxeLg+pCMJ2P2AwFD7aq4HsgbQ7rFzrPHiTyOImTtM9gYVUFetOCYsZAIfbJZWZfq2HloeyBvzAIqq+2R7qoQZcHIIKByodh5uug8YxJwqWQiJzTHSpEN0wN5Y+JoWW17h8O/LuRJg0LxEEBpQyC1FOBls/gKYjZECsHV2c/DHjvJOO4kF+S5I0Ve8t42yyvq4tF+zLi1MoEIhnHOPJE2dZCneyBvPOVSkCeOE3k5pKRYYmBiyCCZKBafNR6Yd8W2zdx4kesgr0cMA8ed5IK8Y41hZLLBcQWKFbdWslzcWnQMgkioAjPkuayzq9LDtzXGjOutxi9bbtG2HHP+2KmnAT2tKXiJDrA51iJ18S48NwJyVo6UERF1rAK9HjrPcjuut1wL19u9feJ6LnPGNcsCNBIW2w4tBJ45hBw5+Ry1YHUyo/qkp4wbKQVq6ligJpjNOcuypEovQSIrboRXpmi44tEqmZWolBTKe7gRZUkdFZvk/EhdWOtRcksKGPfFkUAUuygFRJMUZxglVjo0ynts2/ERecWRONJQhUjJRhMFkPQOJM8SQowEMTX/lNTe17kgRPS4j4s9YIVd+kDLfSlb+mV7+n/223y2+22vdPeRPy4xu+59ocEtiO4A0BKc7z650/PUTseJnflsr197r7//on2joQ6bjEuEMqHFbHdBQ0jSguXKRxusUPvKdfiJ7rrAqay140QPNdEUDXeZiWYrCpvE2gA2ZgPMp0LmZDTXqfZEd135g+wBCRfjRN8/0TExjxERslIcZDABfFASskzkmw0gYnV2H8XhK2KQPSCna5zoQ6G1hAqZB6Gau/cUeQjFIgESLgipFNOmOqO7rhRB9oC00XGiD5wDY7ZY/cX4Fw6puAEiFDeAAmjvdDHTmCasc5JdHL6CAh9yDmyc6Psn2qXMVYrF4HbOgDTBQKDMAKNGiSHkqOocQRCHryzAhwSOxon+fKLns9vXH88v/Obswq/e0ua0Ob06n3324KbSYnN27b69WPmwpHRd9+7zm4+0+Xu9XOwu9/rhrnWHW93lUh+OjXxJXKTdi+7woOdpsdmN44seXRSGtRxCudvHNtZ1uPaHbmwdTrhQpmW7YkD5Vtftv27LSR5yfGyXahlq/HsB/E/0vyWjYlD5LVlqg8pvicsPKr/lvPag8uvyS7nK8+sqz+/+aaLB5VfGj6uMH1cbP3X1T7FSK+v/2utLXX7ptizfIeXvn1AeXH7l8Wm7FGxI+aa2/Lr6TZu6+k2buvpNV7Y/TW37s7L9pivbn9rVtZ+1rTv+Buvi0/RzQL9c/v7FdYPLrzz+vC5+zH526uDy6+pPU9k+MZX9X1PZ/jG17R/Be18QNyisartllbeFbGWzZT88MbT8tgspB5Vf2exqyyIaVH5ls6Xt2OygbkFltcpqmxWVlzWsbFa3XX8zsP58FLVdV23cuUdiYPlaVrYG9nPoB5avbOX+V1ZLtvL4WFbZW2u7W2hI+aqyWmWVrUk5rNkyn90TaWzN4m3J4J0v/Wb7I+U1bS7eLC7plDPOoPleIfMG3TdSf4P8mShjj07/t4lP3659I2ZzcfXz2dVqW1o8Lz/XG4ofv883++WG5rPO8hsJF4uUaPUp/n/rXdqTAm5SEu6kAT7oTsTWnIMBmuw+2lOrxXtOeFRrsvu0XK0m77l8plqTf/1bPqjF+aydPJ+yR9q+Rruh5J2v3p7PdlVPfwdL24TU8HsAAA==</AdaptiveCompressedXml>
</file>

<file path=customXml/item31.xml><?xml version="1.0" encoding="utf-8"?>
<AdaptiveCompressedXml>H4sIAAAAAAAEAO2b227bRhCG7wv0HQTdT7TnQ6A4CNygNRA4QZyr3u1hNhYqS4aoJM3bdygrsmyRUROEPdh7Y0Pc4e7P4f/tgVxOn/95NR99xFUzWy6ejfkTNn5+8vNP04tLxPXoLNMhp1CVrEBqq0EJG8EzriBmo0QwLGQnx6PzcIXPxm/ePxnZMZ0/Gk2btoZfsMwWszXV3WyO0vEVXi9X64u7pdtCKr4Oq3Wz+7mLf0OHN3KQx2B0YZBMiaAYJgiqJEhKCS6yKUWZ8d75VMOrZQp3Gtken+XR+vM1yTbj0eR+YcL5/EXOK2ya0Wr56dnYjUdpOf9wRVliHfF/4OcTPp20/+40PulsfZpWszWuZuF+NTjHK1ysLyj5IYdrimkvWozvxbXqF806LBIelOyVkeLc3pYX5xev3/x2dvrq5Yu352fnv/LDC2il9lb5RVbT1di2bDQjoYbbQ6mbqDbTIwqbrT+/2yRdjLc/b0wmuyS1orbVd8jtEbUroCTeuxcdWZ9Obg32FduR1zHYZIEJY0HpVMAjs5AwsJgLdyGmQWznj9tOPHrbcSs6tG7C/ue+o95X2qwNZOsTdXfcQ3TSQVQxOc4UzzIP4jvOjhtPPnrjGe4fpu9MENpx52jA1zTqR5PAITmwRMZikZJ5q4bxHT/uO1V9x93D9B1XCQ2GtpeLZD60AbyRHHjULmueOWN8GN+J477T1XeCP0zfaUkdXfIeDMs0znpECEwomt9Zo7NnQVg7jO/kcd+Z6jvBHqbvojYuWiNB8BRAKZbBCcXASE3dYDKI94n7Qb7bm951pGhjO1tt993LCvWttttYY06p/YinYY6LHFYvt0qWpTS43tyy/GG1yX7b5qYhZnoEpm0lZ7mz/G4EjaqMXPz1U44HrDeq+to7SJnrzlHbUm9NLVadWfq35y2mlKQSBy8w0qQ5KfAeadJceImeC140Ds1xh+c2HLvKsejDpHLck5RHynGSQrrgIjgbaR4YLEIUMYDJaOkXj9EMPh7rHo595VjIyvGt9spxL8fSG/TaGchYOCiTLXguBfBkvWRJBKn90Bx3xW9eE7FHDzK3QlWSb7VXkntJxiADikzrYpkLqGSJZMUKmBI1wZ1lDMM8mdkj2faRXN/4mgryvvYKci/IxvIgNEPQNhLIRUfwTjBaIkeRso/FKTE0yB35vAG5vkOnIfl7925Uko+n7CGRTBgX3r6VC1wJUN4I8CZZsErxdkdCZHbwybXvI7luSiCS6+OuPe2V5F6Sixa0NnYWAisSVDYGojU0JtOEW3JjtCmDk9y+ee9Gue7zIJR1RflWe0W5F2VaJRvnmQfhA6FcAqEsbAKWvWbSBllEGBzlvh0Mtm5hUJzV+fWe9opyL8rWJm0TY8BYSKCENBBKQQiYVJIheuHY4Ch3gHCDct0WQih/7/bLivLxlD0klHnkAoVJQEOxAoUSwYWgQKpQREafMQ2+L4T3bvCqO0NaUL6BngOvEiEDEA2iS1Tfg/aK9D+KtJJGFoUZlFMMVDISgtb0U7JMc+zMC5eDIM3tLdO9a2b7OJ9kV6JuW/oBRP0nesl9BcJI/bf3/nQ662uNDdmBTCd3P2meXobm9DIs3mNzsl59wOlk78AuaNacbut/uQhxjvmkhHlDwYcFu3PmoVm/xUIdxuW72RWeCCZoCaFBuHfcP+XyKedPuGDMMP77dHI/eldNc7n8dLpcrOmqz+jvqsF08wH3VkFv+e0VznLGxZc+587X3N0d0a4fPJgef9OHOh39HGW3U8yXW9X1HXp7iQffrk8nm9CTvwAAxu+mMT8AAA==</AdaptiveCompressedXml>
</file>

<file path=customXml/item32.xml><?xml version="1.0" encoding="utf-8"?>
<AdaptiveCompressedXml>H4sIAAAAAAAEAO2cWW8bNxCA3wv0Pwh6n4j3EcgOAjdtDQRuEPupbzyGtVBZNqTNhaL/vbPyEUve9VpB1g3sfUnkJZdDcuYjh8ORpq8+n81HH3G5mp0v9sb8BRu/2v/5p+nxKWI1Osx7Y5GMlCgzcBYYKKc0+FQCmJC9Y74Ywcp4dBTOcG/864fqwxJHB+FiVoX5mBoajaaruqlfsMwWs4qErNZP6fkSL86X1fFm6VUhFV+EZbW6+fOm/jt6vO6XUkxJqxGslx6UiREcDwk8yzk44V1UbnzrfWrh7XkKG0Kuns/yqPpyQf0349FkuzDhfP465yWuVqPl+ae9MRuP0vn8wxlNl2io/zd+2efTSf3fhvBJo/RpWs4qXM7CdjM4xzNcVMekhZDDBdVZK2O8Va/u/WJVhUXCOyW3yqjHmcb37vXR8R/vfj88ePvm9fujw6PfGgZQd7W1yeturZqELXFOA/yIB2GOixyWby7rjs5LWWG1NwY+HuUPy/UknNB81wPizNwd0uXEXLVymBvLN2twxth00vFKd4Vq3as2eXXpiAY0q76crM3FNc3epaTWlqaTlmlqqns126NZrXqhZMtU3emYb+7YdIItsm5KthV7U0CGuGXPDZZbD+4a0nvQ9SUbFyUHF1IE4jiDz9qDSEwblrkMzveNrmxBVwzoNqDLBnIHcuuh+MJUsBlkKQlUzAjeywCBxag5E7oI3Te5qoVcOZDbQO6w5w7k1krXPCYprAcumQRVooFYUAHLJRTvbeJB9E2ubiFXDeQ2kCsGcgdy66HoxFDkQidbSd6ykqb+ZCAVnaOURrEU+ia3qX6NrB7IbSBXDuQO5NJQIsshSO1A8uxBZdpuycQ5KCuiMtyoImzf5NoWco0f0G1AVw3oDujW7rKSwcYiwThPm66VHHxxDKTPEZMrCRP2gq78ii5rQdc+S3JvG5qXsqGv62p3DI3vamhbspT0rm0BuCOMlo/LP9cLhzSNM7CjcPutwhsCJfcLf+QosKWDZ84Csua0JwaXwAfOwCL3Bbm2qE0viKluxNyA2CMjpgfEenBAeWC0WTHgWgpQOgeIzgoIwpD/qW0wgfWCmO5G7Hn6n/8nYk/VyoVnOghZICjaTZQSGWIRBawxRarAfcz9bCSu28o5G8z8yZp5g3D/rcIb7qPvF/64jOUohEspQwpBgnLSEW08glDJoDNolVC9MOYfwNjzTLd5rox59kQZk6lk4WwAbpMFZchbCwXpkzPMZB492n4u1zl7AGTPMzHmeUD2yLG14lGn+iqac6wzSjm4gg5UxGC5LHUeST92/oBjCX+eaSSbds4e7MbsbOePa2rFaOReBxBJaDoAGwnORw0hMzoNp5ju7CbfydTEA+K4ejC1IZD7BNZzlm1GQWcDnVQBxelYEHVJkCMvhtvMmUr9QNadiW92yC2ah4jz7UYq/Fzt/8P+nU7Wn7ZK1698/fbCVecJ+A0Y1xbQ4LW2X+Y98L6s5RJvOtnq19bwtwf60MXUScsLauBK1NfZitZRTcr2WZKehZFG95NCJrrTts0OmSiDnjvO+p6xWARCiiyTnjWCi05A8aRioax3sqdNszvJ15hBz99Lz7Qy0+ZiSLuivuOWhvxwJhThzY3WimmH/cRNRXdKqNnhknvQ8/16xuKDF/VX9rRkxDPXEKPJgN54IV1GFnvXc1sCodnhpnXQc8e6nVROvhjQvtBpOpg63SxnKNFqOgQVZWI/X6vi3X6Y3eEe5IfWc2NC1ePqOVqJQdHW7BWSvx1EgWiEBS+TkuiEMbGfb77ybj/M7hCLH/R8v56DQ3Kv63xRFYhnzByi0x6CTCk5jJzpfu5ceLcfZncIBw967oj7a6eScgaQ13drHgNEyxMU4bJ0gXnhe1+32/wwu0OMatBzR9xbZ/KxLUJRwRLUtIKHrBSIGBGd89H3vz+3+WH2qcRJfgA9c10sUxhBlstzVQSPKgD3NirNsXDbTzyMd6f926cSJ/kB9IxKZiudBatYAjo0O4gYSOM6xSCs0HSC7vtc1arnIU7yjXqeTjZ/eWZ6GlYHp2HxF672S5ivcDq59eSm1mx1cBVAf7MIcY75uvLdgpt35mFVvcdCij09mZ3hvqijL4w2BHnC/UvGX2r/gnljjdJ/1r3frH3TzOr0/NPB+aKiaTukf5crTJc/tHPVg9byyxauZ6Hpl3jql+/8es90sq66/x/4m7h2PEgAAA==</AdaptiveCompressedXml>
</file>

<file path=customXml/item33.xml><?xml version="1.0" encoding="utf-8"?>
<AdaptiveCompressedXml>H4sIAAAAAAAEAO1dS28cuRG+B8h/EHSviI9ikQy0DhbOIjGQbBbxnnLjMxYiS4ZmNskiyH8POfbK0nhmp2cx1WbGffFjupvNZn31Lhavf/fvt7cX/ywPq5v7u68u5W/E5e9e/PpX16/flLK+eJW/uiRpTXHWgCvkAKUO4AxpCM4p4bNQtZjLi2/D2/LV5au7dP+2XLxeh3V5W+7WF6/TQ1inN+9CvmyjXlxcr/q4vy/15u5m3d642vzafn8o7+4f1q+fX/1wsV1+Fx7Wq8f/Pt7/Xft5M0mHIcooBdQcQpukCOBRFUCfIjqrs6Zw+eT5NsKf7lN49pIPv9/ki/WP79rH0OXF1fbFVG5vv875oaxWFw/3/2oLJi4v0v3tD2/b4okdD/yj/PhCqeur/vez11/tfP91erhZl4ebsD1Oud0s6OtGlJDDu3ZP/2x1uXVfn//dah3uUvnkypNrbcq5feF3X3/7+i/f/fHVyz998/Vfv3317R/Up1/Qp7p3yJ+mtdr1sg/XLm76REl7+elkN/f11b5oN96sf/x+s/By1yz6PD6MeOhlkpye+i5/7Lser2x/8+OFRqMtUu8g6vXVRwT/DK6jcT5LFaBIXwFFaWyYdAGRko7tO1MphQXXGifg2iy4lgbZYD0v1KoMStnUABaa9MSYBAQVDJBUqKLNGEriEaE0AWq0QE0acyZQi1rEIh1CINNMilo0RKsy6Gq9VU2Rl4o8Uk1NgJpdoCaNPxOoUa3BYHYQQiBAlRL4YJtoEzVKT4ayNzxQkxOg5haoSePOBGq5SbVsbQRB2KFmPTRBVsHEbJx0ShaVeaA2xQfxC9SksWcCNamLEIksiGacAaJQTb45D5KEKqhLIMGjQJU7DDUtFqhJQ2cCNaVkjEp78Kp6QIoGAjoNTXOiliZicpEHahPcAi0XqHljJ0c7lsjKI64Rg9YZHeQkNaCzzURMunkjhtBU3ZxdEjy4NhNwvUQMlVeaT12fL65TDQotKSApCqBoRoKXtgKlGKorKZBiwvWEiKHWC66dZYzjnC+ufVUpWxlB1po6rgv4XG1z5I0WRuaqIxOu9QRc44LrJq8XO+QX2NfVohQygHO6uXLkG6RjRtCBkGSKVSQmXE+Iheolw9Pl9ZK5PB7XwVpdCSPEYCpgT8sHNAqwEKqoS9HbmbNT4XpC4FUv6aQur/mC/OeLa1IkUGNuBnVtfqOoBB7R9H8J3zCP2SoeXE+I8uold9XkNS5+4/G4rlm75JvLKBWGZoegbKZ1JAgei609GlKYKqj8BFwvibJuhyz29fG4FkrYFCSBjbr5jRgqxGoFOGNJhxCSS44H11NSJUtWruN6kdfH4xqrLRp9hV76Cj1kDS7KBBmrcT0eUokJ1xPifLikAHteZvEbj8d1ykJhlgqa0EZATQFidA3c0secRMiCS15PiPPhkm9s8ppmi183J1XN5qQ2jqX5XtaWcTbx0F+22I6/wNePTRo5874GGjCSgWC0BVtKJG+TiYXH19cTbEdccg5KbufoH2/7fyuzoaCkjUoDSlkAVfYQnfU9vYVVuRxSsixQwwlhJVzSAIqkPxesJe9K8xo0CFsJ0AsLzuoC5GpG8srWUFmw9gRqcscavcfaEppn1aAbONy2xfxneRluy10OD998ePd9rauybiLh8iL/8LBZ7/6STcGp2FfPmD4M8irvvP78DilE8wwPPHL4hvVmVvve98kaud1r1N+0d6TOSjtX6TPzbmzOUSmKIFgnmrLICYKKPXFsfU3KRaV4wrRPeNfuY90vM/uQttios7BRYgrHTOOHqYD+ONI+rJ6xqY6ktEgOsnUGehIOnFYGpNdB+KoMbVddMei0vfbTkr743DpNLzptWJ1WMJP2zdlBnxUgNgcoxhIgSB+x+GIq0x69J7y76/4N636ZGZqdOk0uOm1WvnCpOf/SKMjVNgsvGw8+JgMplhJMzNh+5uaLHUu04QuzZHg+t0pTi0obVqWlWmLuu4tcbX+g8BZ82nhtKhUdlYmWp2/LE9bdsZ7vWXdJYn1u1pUL6w7Luk44QdIS6GAkYKIKzsQESDpjrlk0FuZmXbOPdZd9gZ+bdWFRu+PybrHeVxcd1NJbcKDp7dJiAG+bBtaNs6vjacHxhHdxH+8uex8/O+8uUaBxeZdUzqJ4CSLKzru2gIu1gJClKks2Jc9T+PW00cQO6L9n3iOKLW5DLLfbg6zLv9cv/iP+2wjT/7V1dfPIx76nH2bfhMozLt/w0I4k9H7UTExN70HL9dXWvLY+f/tDJxLahJJLoykkhQLQNmpHbRMoEVyQOludeDqK0OFwnzmi0mFoOu+UDPPSuecjhde6KePG1RhdgJBJgAwqlKSTrcHzMPQEfj6iymBoOu9YkLnpLKMpEmUCV2ME9A7BeYWQjMgVqTG75Skn8YdT0ubLTEk/q1zSvP0mflHmbV/T3MXmmtXmsk0F24xNOttYAYvz4EgJMN43VyrYwBXr8BNU8ZI0VxpZC9IP+kt+4d1heZcap2pKHiiGDKiVbeZVQKgqi1gTemSqeJETSsHMl5k2Pxj33xn4XxhqCIZqzqdRKRqITvcABEUIpDJInTJWnbNLPLs95IQ6FPoy8+0HNdTCUOMyFCKaYoOGYk3TUCKp5iJWAhe9F1SoZsmjoZ622NwXAaAjsuBDRwAGiOjJ5vQ7pwJorwWgER6CDwIkqVBMcUY4nmqHpz0n9xL6iJzpQugDuw+kTbqmCgZ7M+hoCgSlE1hVgwg+K214/MWnTRj3EvqIBNtC6AOETqEXzru+AV82W0j3PhM1AiUThJXVkefZZqImBG9pScacUHQbjTETFO+b0VuChCCrgWSLUITkMheh5QRCn0s2ZgBCB5eiwBCgJt3jfcp0Y8xBLsJIFSI5z5SNERMIfS7pmAEInSmilSVBRZMAk7fgkisgMYuaVSGtearGnzZy20voI/IxC6EPdDZLxkQdEZqyboq6yAARfQAbqk4yqqQFj9X9tLPZXkIfEb1fCH3Aj07e5YIZmpT2/WApBT55CbUkKTBWEZXkIfQU9+qISO9C6AM6WmqpsSllI2NpHC0qBIcSjMEsawcBU497OhzRt0cEIIem8wCVMbpZ1lHGRmerLWAw2GPOCoRwovN0EcgkuSe40XYJjJ2M0MUJQbKn5zD6viu9gAtVgbU1y6amfdZMEdAJKtougbHT1TTGoqgWD9Q7NzWOdhCayoYovLcJbVCZp/BcTihetUtg7GSEdiVWq4WAHFPfHdQcqxC1hmJSkdl7wsxTpawnuNF2CYydTnSjiM2TNtAEdSN0iQkcFQnF2khFJKyFp6pRTwiM2SUwdroIaKiOGn0hqB4BtUmDs96CoEw1UMEmw3kIPSHUbZfA2Ok42qhGWN+sL983dgqfm9UtFMiIOSWjBSkm0T3BjbZLYOxkhE6lmWPoCDJ1q9s0Dzr2w1q0TAlFCAELD6Hp8C5Aey5xsQHcaC/7BpPgQAXTW+AnB9FE3Y/CdslnRY3S3HTet1PbnktYbAA6kzfOZIuQkm50tpSac4UERhcjpFCxOHY672um4Zaw2OkSGjE4EwxBlaUAUorgS0SgmKyr5BI5ngJMOtzvyJ1LVGwAOkePORZhG537kZcia4hKKTDka63K6Mi0YewJnff2anTnEhUbgNAlyEhJJVBkLGBtJPcB2x+RRFZZUC3sgntvo2l3LlGxAQidhfBCaQNUuw9N1I0wGwCzLBaL0JbpsE89Ic4txbnYYgP4VtWgKaJWcKo2W0xVgqBlgSBL865js8UUT6AbJ8Q/pTwXa2x2Sl9fvWv//bgt4PpNWL18E+7+XlYvarhdleurJ7883nWzevlhe8A3dyHelvzTzZ9eeHxm14aCSVtT9m1LOX5Lyp7tKPu2ouxsh4p+ZzvUo7aQTBLmP98Cdc+Wjut8s9qs+zdHfJIRQ3zSvgV3I89uT3fcUWa3ux/9KLPTQ88Oh56dbWyxY8PbMNOjsadnx56eH3p6DXpDT0+OPT019vT02NPDkacnfZN7O/ruDDI948bWGm5suefHlnt+aMEivR2aNfzYWsMPLZald2MTd2itYbwZe3pDG/PS+7GxN7av4cc2CfzQJoESemTskRh69UgObVCRHNokIDE055IYWu6RGFqpKaHGFixDWywkhrb3SAxtzCshx8be0H4uiaG1Rlu7sYk7tEkg/dBiWfqhzVHZ3fCRp2dGmd7TdtDa+B3H50w6E2BfG+jn49udH3268Y11rOM7kqzjk97VLPWE6+P2lQ2dav13tBM/6fx58Wm26/xPPv6uPP8px7fM4/Pyl/HM6799zvfJx2emr2em7/YJWCcfn1c+kOTFD2lu+c8r32i7M9uJx7fc+pF49RcR8/oTMz63z2s/+fi88pOY7TdCXvvKCmb8Iy/+7U6H+LTrf/Fwf3v7w7s/byqpmZfL8KpLQmZ3SfGO392ZGclhHLf1xQwnya2dmaWr5rVOSTNLb81sPSK39cI7vt1ZRX7K8XnFqWW23q3kxadVvPxrNbP274cgzKidLbM4sszanznYRczBOnLM9PXMxrbkFke89LWKm52Z1Y1iFteKGT+KWV0yB4ssc7LAMgejLHMwqidT5lNnvLR2241pTj4+9/yZPVnmxI1jdl294KVvH39WT59ZNDF7ao45jueYyd3jkDOS2wrutCx32oXbkuQuq5jVcetVFrMKE2Y7XHAnPbmD9rOTY87XMXuRxEx9Yhb1xCx7iTslxFwSRsxBUWIOihJ3SnFe6UHbvc5PPb5kDppJZnaW/Os/J7m3D+A++fjMcGKOcRFzSoKYUxLEHKMj5hgpMcdIiTmDT5JZu3HHSLk9O+YcQZdvc4rT7QMkTk0OZu1smbWz5daeihlOal5jzDBrB+QuJ+OeP7N0Re76NGbryDBrZ8ONf2brxTBr/+2m16ceH5mtUzOv9jTM7Gy42Y2bHDQrOYiZ+4hZOxCz9CZmchMzXC2zdrDc9WnM+LTcm02YxR3NmlO23Dll5hICy1xCYJlLLPr6z0luZlfLKu7qPu5iYzsnORxzmskxp5l6GnHWNAd3zpdZNzFvJCfmjdjEvJGZmDcy2xnwM6cw586aMe+L7/OfdbmYuYPZ1CFmU4eY20TYeaP6ljuJw2w5E7PlScxdU4i5qwkxF7ARc4EZce+rZe46RcxdWTr/zmxbzppz5EWvYy4Ac9wFYMy7Mvv6z7mNhfFd11c/c2jc4yOvy8enrq8+Oczv+jas1n8t9aGs3nx/87a8UEJpEBKU/V7Sb7X7rRG/cf2YAGP/1g8nfH734zCrN/f/enl/t25vfNX+fFiV1M82fDyNcO/19yP8dMjh6zelrLeORuwPP/u1P3R9tbn1xf8Asep9vxEJAQA=</AdaptiveCompressedXml>
</file>

<file path=customXml/item34.xml><?xml version="1.0" encoding="utf-8"?>
<AdaptiveCompressedXml>H4sIAAAAAAAEAO1dS28bORK+L7D/QdC9YhZZfA0UDwJvsBtgNhNMctobH8WxsfIDkjKz+fdbLTteW1avBcMd23Jf2laTzWJTXxXr8XVr9vN/TueTP3ixPDk/ezvFN2r68+Ff/zL7fMy8mnyob6c5ERflLRSKCQiVg5xYDkSxcWSPOU8nH9Mpv51++v3NJEzl+slktuxG+Bu3k7OTlYy9XJ+V8wu+OF+sPt9uvWqU5ou0WC2vP173/ySn19NB51k1F8EZZ4GyD5Bb9tB81c0Suap4euN6GeGX85JuCbk6f1Inq28XMm03nRxsNhaez9/VuuDlcrI4/1ME6+mknM+/nsoyqS0X/Ju/HeLsoPtzS/rBVvGzsjhZ8eIkbQ7Dcz7ls9VnWf1U04X06e5aTzf6ddM/W67SWeE7LTfaZMa1+17effz866d/fDj65f273z5++Ph3ffcGuqn2Dvl9Wsttwq7aJifd12O8ujvXdbdurSfS72T17ct62Wl69bG7Q6PCtjl1s7oa/37Rzj+daPdEoqNRcVfR+ABZC54Lev/gozTns5oW769kn7e25NVaFerXxRrgnZC1iqq+xShXg3yoW9tv90Cl1Ozgnkvu77Baz6pP3p016vk+Okm9I80OelZpi4r1KNJ1gyj+hv3YYik6gd+t4v+xlTVFa5kbKG5iukU/IGZrIWUMXIJTtvlBbKW/31T6aF6lsRz16VrSI+jThjHUxtrBjOGP1V3MrZZiG9hA4ueoaCAyK8jeVm99MdHhMH7OTspLo/KOyvu4yitO1M6ezEtyon6s3Qip6BCVgoBa9nxNFXI1GpI3YjNsqFGZQeyG3iE+8tGOdmO0G49uN54q+BLR4YlEa6+fKtoV0U9410+1R2hvniqzIeZhcT6ff73459pW4bhLXjY8fJekWFouVkOJOgLVypCxOWCKEjRXwyqqQXZJ9b9N0vRsknrcIsct8kXlmaI2gbA28KWLVasrkFrK0JpK0QSrc3ZDa9MWg3OpTUG/zkTTLcutza6GOz5vw11rKtG0Cs1kBnLNQLI2gNLVOKUtZxOGSYvo+y03hlePNFRh5wzcLfdE661zej7Ia9mnojRDaLUCZdaQtS6Qsy9N+0aGBkrI3UAe9SDPvM583AbyHhYGPnvk1ZCCayjIq+KxUqiCPKMSuFgiFsaswjBlnJvIsz3Is2pE3p31v+72wpGXc80eA4JyIQOR9xAJHaAvqXlbXNjMfwyAvG0XdIhzbkSeCg/LxDx/5DUdMGsvlq4YoIYEoTgLyZNVsu2WFNrgyPM9yAuvM0TfQN7DEnHPHnkGueRWNFhHDqiUBrFlAxitw2Jbinl4P29LdmCNvDhGGHgnNXfd7YUjzzljqxHvLmUrNq9QhuxZCRCNxLjaV8Q6OPK2xP+XsS2OIYZA72G592cPveRStBgZapQ9l0qwkIuA0LgcbTGVgk2DQw97abVmDDIEe1vmuu72wrFXirh33pLADhWQbgYCVQesLXXpPGxp+A0X+/LHSGOYIdjbOX/8srBXi7E6RAstNwvEbCEgE2RiraurhuLwWy5uWaRL7Lkx0BDs0Z5iD5VrRgWIRnXuHjPk6hCCjp6Kij57PTz2emsZfgw1BHt7WszIpjq1rqApJ9hj4yAZNFAC5lSd96EOU7G9hb2+aga+UnrxBvb2tJyRVY6hkgf03LEFmoKolYXUtDauleTbMAzVW9jrq2doHGMNwd6eFjSMUbVmUsAGBXuUSldKC2CdNVgDtUR58KcqeqkqNMYaT/kUAOImNb5f9DPnN1qSgFobAoxGyybvJab2NYNr2JTRrsipwZ8C6MW5o9f5GMBIHR+p4z9Y9DOhju+RaS22cI6xgSlcu1R5hLS2tK7YhjaUpO0gptXvQB33Po6WdW8piMFwa14cV11YovbkFQTLEWxC1Bmp2BSHhl5fzK59GAOn/eUgFuJYWorgQ2Wxeo4gGkIwzfuUxa0MYZig3d9PQRTojS/e2V8SYkomRJ0N5KAKUKQEOWorh4LVNBeiGyZP7u/nIAr0xhLN/rIQW3TcPEUIRQ6UiSAwJujOOfKhJT9MmtzfT0IU6I0PNu0vDbE0zj4lDYhVrF5gDTGmJP+ZGgNWFTfzZI8PvT4WokBvLNDsLw8xsY+hRgshFA3ku1eIIHlQqrmK1IreTGc8PvT6aIgCvTF3uL88xBiRsyLx9ZpuQNUUCFli3WBybd6yznmYt3v6HWiIgr2xPrO/PESqzhVUDGhzAHIhQUrWQC2CvsghKlsGx15vzcQHP2Jvb3mI2dZMIUaouhAQ1wBBGQumGXRkNbpNP3cA7PXREAV7Ixdsf3mILbOu2gn2JNwVu1dRgtwq3l8WJ1AzqTrQg+1+BxqiYG+saOwvD5GxRFWxgCZcP/JEEmogysEah8EEzoMX03ppiNrHsaSxvzzE5mtOKHtuKSj+XvS+23MjyNfOAS1yo8Hfjt1PQ/RxrGnsCw9xdnD7Vy1mx2l5dJzOfuflYUvzJc8Obpy57nWyPLoS8P4s5TnX753vNlxfM0/L1W/cBGzHX05O+VArTaAItPmC8SeFP9n4RjTai1P5r9nBZu/rYZbH538enZ+t5LY/yHGx5HL5Ix5XM+htvxzh+yps+5WP7uI7vwwyO1h3Pfwvo+LrUo9kAAA=</AdaptiveCompressedXml>
</file>

<file path=customXml/item35.xml><?xml version="1.0" encoding="utf-8"?>
<AdaptiveCompressedXml>H4sIAAAAAAAEAO2cS2/bRhDH7wX6HQTdJ9r3I1AcBG7QGijcIM6pt33GQmXJEJmk+fYd0rKsBxnVaZgi1l4skLvcGQ7/v9ld7tLTl3/fzEcf06qaLRcvxvQZGb88+/mn6dV1SvXoIuIpI5LIUQCXWoJg2oMlVICPSjCniIuGj0eX7ia9GL95/2ykx3j9aDStmhZ+SXm2mNXYdtWexfOrdLtc1Ve7petCLL51q7raHG7qv8HTrTuJeqdkJhBU9iBICuBEDhCEYJRFlbNQ463rsYXfl8HtGFmfn8VR/fkW3Vbj0WS/MKT5/FWMq1RVo9Xy04uxGY/Ccv7hBqNEOur/lT6f0emk+dkxPum0Pg2rWZ1WM7ffTJqnm7SorzD4LrpbrNPcNBvv1Wu8X1S1W4R0ULJVhh7H5rG8urz6481vF+e/v3719vLi8ld6eAONq71N3rtVdRlbl41m6Kii+tDVtlYT6RFWm9Wf37VBZ+P14Z3IeJdLjVPr5jvc7XFqU4BB3HsWHVGfTh4E9gXZodaT00EDYUqDkCGDTURDSI74mKlxPgwiO3tcduzkZUc16/C1rfaD6w6zL9dRKojaBkx31II33IAXPhhKBI08DqI7So4Lj5+88BS1T1N3yjFpqDHY4Uvs9b0KYBIqMHtCfOacWC2G0R09rjtRdEfN09QdFSGp5Jos51F8STuwilOgXpooaaSE0GF0x47rThbdMfo0dSc5JrpgLSgSsZ+1KYEjTOD4TisZLXFM62F0x4/rThXdMfI0deelMl4rDowGB0KQCIYJAopLTINBpbRP3DfS3dbwriNErex0kd1XTyvEY2XXSmOOof2Yzt08LaJbvV57ssy5SnX7yOKHVRv9xmZriKgeB8O6kYvYWb5bA3tVgir+8iXHK9StV332DkJmumPUWOptqcGqM0r/97hF5RxEoGBZ8jhoDgKsTThozjR7SxnNMg3NcYfmWo5N4Zj1YVI47gnKiXIcOOPGGQ9GexwHOp3AM+9AxaTxiHqvBu+PZQ/HtnDMeOH4wffCcS/H3KpkpVEQU6YgVNRgKWdAg7acBOa4tENz3FW/XSYiJw8y1Ux8R5J3c8jXLlGVHHI8ZE8phyTHXWIRZ+Q8ZhBBYw4RJIPKXmJaidy7Yd4JbeUQ3ZdDylqz+q4ppIC8sfTDgaw0dUySBFJ7BDlLD9YwgpNzz0K0PhvBhga5I553IJfVexwMlC55y/dCci/JiHGmzXqgo4KBsIqBVUGDFoI2eyE80YMP620fyWU7BJJcXrRt+V5I7iU5S4azcqPBkcxBRKXAa4V9Mg64OVVKqjw4yc2afzfKZYcJoiwLyg++F5R7UcZZsjKWWGDWIcrZIcpMByDRSsK145m5wVHu2zuhy+YJQUkZX2/5XlDuRVnrIHUgBAhxAQTjClzOCVwKInDnLTNkcJQ7QLhDuWxIQZS/duNnQfl4yJ4Syt4SZhI1YL3UIAyX4BN20kZYkiJRPOjhe+W+rWVSneZidgFqY+mHA0pwxbNIEVkSBERQHJyUeMhJxBFupJnyQYCi+oGo3hmrPs33yMeAAtZFVN/C0ckTtf8SAHPPIxLSgbMYov+4Ws8Ul/96z0+nsr5kbMgEMp3sfso8vXbV+bVbvE/VWXbzKk0nW2c2tWbV+drA64Xz8xTvKx8WbK6Zu6p+mzJmjOt3s5t0xgjDEbwEZt4x8lzI50w8I4pKnI3/OZ3s1940U10vP50vFzXe9gX+XVUp3H25vfagt/zhFmcxpsV90tn5jLs7E20S4cFA4VGz/c5E941N0u9vkn0DkwfD/kd9+tRhEmXb+ZTvIej6sr/RzsF/A5hO2qpn/wDQba3Gg0AAAA==</AdaptiveCompressedXml>
</file>

<file path=customXml/item36.xml><?xml version="1.0" encoding="utf-8"?>
<AdaptiveCompressedXml>H4sIAAAAAAAEAO1dS48bNxK+L7D/QdCdFp9FMtBMYHiNXQOB14i9l73x6RFW1hiSnMS7yH9ftuaRkcSOeuAut+zpi5PpbhWrWfWxnmTPf/ztw3LyS1pvFteriyl7Rqc/Xv71L/O3VyltJ6/ixVSknDLXQGTSlkjrLLFGOSINDzpLziO46eS1+5Aupm/eP5vIafn9ZDLfNBT+lvJitdgW2pvd1XJ9nT5er7dv9+/e3iy3P7r1dnP/5/3zb8rlG3ay99QwS3QSpjBhDPE0JCKV0FoJCVbY6YPfFwo/XQe3N8jt9UWcbD9/LGzDdDI7vBnScvk8xnXabCbr618vpnQ6CdfLTx/KLPHK8/9Jny/ZfNb8Z2/wWXX0eVgvtmm9cIdk0jJ9SKvt2zL5LrqP5Znmpfn04LmG+9Vm61YhHd15cK9wHBuxPH/99p9v/vHqxU8vn//8+tXrv7PjF2hYbSV5x9amNtg6LcsL/pJeuGVaRbd+efPs5DrnTdpeTEmZrvhpvZuEd2W+mxdiFI5f6WZibqm8itX7+08wSul8duInpx/Y7rhqG6+5OykvtNh+frdTF1ObvZuRWinNZy3TVHv2drYni2amWubpiCtb52o+Sy0D3d85lOr9jaKFB8pcUdvmze4Q+ie4zVGrHJwgSRpNZOSeeC8syeVPBplF4TQ2bmULbvmI2wpu6QjbEbYiZCuko4QbFRsjK4grhp8oG732TjCuKDZsVQtsxQjbEbY9wxbkdwJcn3OCGAxhWhbgBsGJ0zoQQ1M02WYtlMAGbu35BrFyBG4FuGwE7gjci2mgwSpBHREsN2Etc8QznQgFnW1wSifrsIGrW4CrRuBWgDvGtyNwy5uAZ5CY4STG8o/UnBKXaSbKGR9NVDLHgA3ciuh2wIURuBXgihG4I3DLm1hhQuCJBCEkkQIEMc4qEpJsklbJ+8ixgVuZoh1w9QjcCnDlCNwRuBdT5UqAK0IiWYVAJA1AHFBdQl5hkjLMOoEOXNHmKtvRWa5Wg8Yw90uw+50glwpHk1SWMOoLchVoYkEoYsDp7LlS1OBUceEP5NIW5JoniduHWsaZUl0VrcrE+SiaLb6dzbEEZcw0JoI6YrQIxPikvU/GMBpRFI2J05pmn7ymAdNdFY1Pb//cWQxTsbs3TJ2H3jkjnBbACfPOEOkZI57LElhIiEX1DOQkUfSug9op+4ioYul8Wh5S2abftpf/o78XE9f838Hd3U/+6O255b5ws6ehO/nTiqK2W81utrfF7s5nB3wdvP7hi3YUtJRKMhvLiuJ4EbRQxZKpDERZ45SOmSWNk661pwUN8mmWSPdtmTFotux4LPud2E3PTOYsOSKBFrtpbWzadZrQCoR3zEVDcUIrJjvotXqa+cy9SEDzCq+7x75x06mpCrbJo4tkLJEylrBANB4cMPBaFh9OehzVU11U72lm5Padts6r3LeleTGDkCazEh3Yonnc+RKVGkG05jFRRgVTDEfzOoSloJ9mm+K+5nW25d+W5rGQo5C82NcoKJHJl0ghRFF00BsTG1cy4uRDSvzVQfNGNxJ459TbN6Z5HlwORhImWCrWNpVIRoMhwocUXFK86B+O5nUJYCwdNY9XguTdU9+45iWVlM7FxWOWZSIpaOIDYyQnbpqSLIDC6ZfgHdY8zZ9m+WY/nLWdVe/LQ2fbeYHtYazOoVMPY3WutvYwFl7a/niszpnbM091JG+Lb28loQyKBUxSEBcgEqZ91IxLRzOOBeSmwzokn2az9J6uQbEN34myCcai9YkW7YrF6JWYkhjlgJQA0zCVjA6QcOoCHfJqGkZl48zgGaKvnEhrykxKRAJCApFgOXFOaEJV0CrZrMFnFF2THYpQRo3pDMbEd6JqQQpBNZPEsZvdvY7YpAPhVqckqOEpAc6ydnpXPmfsEeWCsd55QtLCch3KUiKYo0XSNBIXQyY8K5poVs0mb2xJt/XcFUmPle3eJO1MZC5kTzzjnkghDSkuSiZOZk4tzwEApwQoOuzYZ+wRbVqjpE/sXLEslDhHF0eBFkybHIg1TJBMozSCem4Os5/9S7ptk3eR9CPapEZJn9oVDDHxkEjSnhMZtCPGZEO01DIZHzlV6G1JbbuCOeOPyPaOkj4haWlANPJNoizhMpYIwHDpSRQhMaczLyjHlnTbNtIi6UcclTRK+kQvdTIx5agIN8wVSQtKmq5WErxT2tBsKEf3yNr2HRZJPyLMGyV9opm52e/CWRFt1KY5j40R77kqob2QLBunlcSpEovTG9WKpB9RJR4l/VDS89n+qXfzK7d5ceVW79Pmcrv+lOazBxfuH1psXtzG6y9Xzi9TvMxuuSkPH9+4/00twu+URGlLoDw+edKSOGlLmuwlTISmlQrHsQRrSt2SKdmnD7qyE+kL6LdkYeZxsdlJ5mWHl66kI3t842IiUOkbwOUfDrf49T0/pm016Wv+K810vfJfyTH2Sr9fxBzTr9RPe6VfKS31Sh8XX8oiy7dWv+6VPu6Kriyyftbq4L3Sx9Yf3PUHGK7+gMC2L7j4Kq47Kn2NbX8B1z4CIM9/7TSEXj1KbPrYHjHu+gbI/icg+1eA7B9CrR2hT/q1Xrg+15/aDt9e6ePKV9fab3uljyvf6jaxXunj+leaI9tHZP9BI/sPGjn+1cj+SRO/Txabf62C26b31+vFf1O53GS9kNUKOyzGDmuQzUKtNalXsSO7LQJ3WQKB7LYcfsWkb/oSOyxAXlZrR0b1Sh/bbUE2a7Wdkr2un7j41QLb7RJDmB2D7M0b5GyvQc7GGmSz2VQjBhE7rpMGEps+sjcgkYNohbyaU2QnWQ7iJCtktdUU2UlAdnIMMv9HZ+wgzP8QsRdybGGRp62hP8S0UeyQFbuSgr0ID+LSNQ0Ug6zNyHlPil13RHbw6WBiGWJY5Cw+IGsDIC/ZgLx2ArYDiN33hpxOAeR0CiB7YjDMagIUuzkDOe5iyLBm2GIfZDUHhox25JopINfsqsfA9co/8vwj12SrR0b1Sh8ZdsjFOWDI1g67Jo4dqSH3bDTr2xDLKkeuiSBba41srTW2NeXIasWHcdJqH8voNfmLnVzG5h95tZXIanW4qa5v+odfUO+dPjKsFbI3c/ih6t7pY+ML2VtVw1hThQxrhQ07bLHAIGI5PJSld/rI1qJ21F+v9JHFDshqq5GthUa2FhpZPzX2fhHkZQ+GKS5il/qRG4c0cuOQRm6sauZ/kDZo5Josx96dgd3mqAfpF0MuVxnkclVTjhykXIJdU0a2Xch70QF5rzUg71UG5L3K+ivozyD9Vshqi7wFvuF/kGlDRguySwTILhEgnwyhh6kSaOziEHYvOLKnCsgHvgDygSmA3DgHyI1tgL3zD/lAGUA+kKXB70C+5yA1TVxtNsiNZwa78Qx5H1kz/19f7F+rbT+4ZVpFt375YGxpaVVmd8++ipeMUjqfPbhwmqvaAaKzg+G7cMdsAWJNZc+DPWUMrcbeZ8Jeke05s2fsWbNn2Xmzx8+bPXHO7DGrz3lhYdacM3vKynMWrrLqvNmDc2aPWXveuqfPefaUPXOX4Dxs7nz2J2cm3zuwD79pVfme1XzpNtufU16nzdW7xYd0ySmnhDZH579j9gcmfmDsGStmEij7d3N49/7T92Q2V9e/vrhebcuIr8q/600Kzdnfm7sTuFvv31O4WsSYVneHo++9S/3E9PsD248+iXN8XHv7l5Ur57HPZ3Ve7k4qf3uV0vbgfPPmDfeuNj+az3aPXv4fDBgTLVOsAAA=</AdaptiveCompressedXml>
</file>

<file path=customXml/item37.xml><?xml version="1.0" encoding="utf-8"?>
<AdaptiveCompressedXml>H4sIAAAAAAAEAO2b227bRhCG7wv0HQTdT7TnQ6A4CNygNRA4QZyr3u1hNhYqS4aoJM3bd0grtmyTUROEPdh7Y4Pc4e7P0f/tgVzOn/95sZx8xE2zWK+eTfkTNn1+9PNP87NzxO3kJNMpp1CVrEBqq0EJG8EzriBmo0QwLGQnp5PTcIHPpm/eP5nYKV0/mcybtoZfsCxWiy3V3XRn6fwGL9eb7dnt0l0hFV+Gzba5PryOf0OnOznIYzC6MEimRFAMEwRVEiSlBBfZlKLMdO96quHVOoVbjezOL/Jk+/mSZJvpZHa3MOFy+SLnDTbNZLP+9GzqppO0Xn64oCyxnvg/8PMRn8/af7can/W2Pk+bxRY3i3C3GlziBa62Z5T8kMMlxbQ3LaZ34lr1q2YbVgnvleyVkeLc/iwvTs9ev/nt5PjVyxdvT09Of+X3b6CVOljlF1lNX2O7ssmChBpu70vtotpMTyhssf38rku6mO4Or0wm+yS1onbV98gdEHVdQEm881v0ZH0+uzHYV2xHXsdgkwUmjAWlUwGPzELCwGIu3IWYRrGdP2w78ehtx63o0dqF/c99R72vtFkbyNYn6u64h+ikg6hicpwpnmUexXecHTaefPTGM9w/TN+ZILTjztGAr2nUjyaBQ3JgiYzFIiXzVo3jO37Yd6r6jruH6TuuEhoMbS8XyXxoA3gjOfCoXdY8c8b4OL4Th32nq+8Ef5i+05I6uuQ9GJZpnPWIEJhQNL+zRmfPgrB2HN/Jw74z1XeCPUzfRW1ctEaC4CmAUiyDE4qBkZq6wWQQ7xL3g3y3N73rSVFnO1tt993LCvWttuussaTUfsTjsMRVDpuXOyXrUhrcdj9Z/rDpst+22TXEzIDAtKvkJPeW346gUZWRi79+yeGAbadqqL17KXP9OWpbGqypxao3S//2vMWUklTi4AVGmjQnBd4jTZoLL9FzwYvGsTnu8VzHsasciyFMKscDSXmkHCcppAsugrOR5oHBIkQRA5iMlo54jGb08VgPcOwrx0JWjm+0V44HOZbeoNfOQMbCQZlswXMpgCfrJUsiSO3H5rgvvntNxB49yNwKVUm+0V5JHiQZgwwoMq2LZS6gkiWSFStgStQEd5YxjPNkZo9kO0RyfeNrKsj72ivIgyAby4PQDEHbSCAXHcE7wWiJHEXKPhanxNgg9+TzCuT6Dp2G5O/du1FJPpyyh0QyYVx4+1YucCVAeSPAm2TBKsXbHQmR2dEn136I5LopgUiuj7v2tFeSB0kuWtDa2FkIrEhQ2RiI1tCYTBNuyY3RpoxOcvvmvR/lus+DUNYV5RvtFeVBlGmVbJxnHoQPhHIJhLKwCVj2mkkbZBFhdJSHdjDYuoVBcVbn13vaK8qDKFubtE2MAWMhgRLSQCgFIWBSSYbohWOjo9wDwhXKdVsIofy92y8ryodT9pBQ5pELFCYBDcUKFEoEF4ICqUIRGX3GNPq+ED64wavuDGlB+QZ67nmVCBmBaBB9ooYetFek/1GklTSyKMygnGKgkpEQtKZDyTLNsTMvXI6CNLc3TA+ume3jfJJdibpp6QcQ9Z/oJfcVCCP139770+usrzU2Zgcyn93+pHl+Hprj87B6j81RCcsG57O9M9dRi+Z418DLVYhLzF+C7xdcX7MMzfYtFuoxzt8tLvBIMEFrCA1CvOPuqVRPlXuinXVa8N/ns7vR19U05+tPx+vVlm77hP5uGkxXX3DvFAyWX9XwJQt9n3i3F9/7LHw+60KP/gLySJCDjD4AAA==</AdaptiveCompressedXml>
</file>

<file path=customXml/item38.xml><?xml version="1.0" encoding="utf-8"?>
<AdaptiveCompressedXml>H4sIAAAAAAAEAO29Xa+tx40eeD/A/AdB94yKRVaRDGQHDacxYyDoNOK+mrv6jIWRZUNSJ2kM5r8P69it2MdH2bUHqxLpdRny1tFe6+y91uJT/HgeFvnlv/tvv/v6s/8yvv3uq99/84vP8d+Ez//dL//3/+3L3/x2jO8/+3X/xecxZQkBGQrXDJy1Q2lawKZ/s0somPTzz/6h/G784vO/a9//c/n6s1+VP3z1ffn6c/9Bn3325XfrR/37Mb/65qvv/Zd89+G7/v1vxx9+/+33v/nLR//0oD/8h/Lt99/98J8/PP8f/dsfXtcoCalJhWFFgTlNKOKvi5T7HFliw/n5n/19/wn/4fet/MUv+dP3v+qfff8vf/DXnz//7IuPH2zj66//rvdvx3ffffbt7//rLz4Pn3/Wfv/1P//um08///8e//JL/PKL9a+/+OVffPK3f9m+/er78e1X5eMfM74evxvffP8bt0Lp5Q/+nA/G+Pyj561X/81335dv2virR/7sMX/F3d/fP/7dP/zmP/7j//nrX/2Hv/+7//QPv/6H/yP+9RtYL/VHf+S/vqzvPvXLvh1f+xv8L+NX5evxTS/f/v0fn/vZ7+f8bnz/i8+BP/+s//O3Hz6Ef/LPe70hDPmv39IfP5g//ZRf908+/pfPwBDCl1+88VfefsL3H17Vj/2+9ehn/oa++v5f/ukDXPRTn94ff9OP/qQvv/iRj+lTz/3Tp/3ZV+uT+pHP6a9elX36VX35xfiRX/TDIx9b9YcHHIUfgfkTsF3v7F9P6P/g3PaWQkspQiIUP7foriTHDpPTQJo9xBpOn1v5kXMb77n91Lmle27vuQ1Rc7TYIHRNwD0FMKqyvvSEFmJL+fS5/YThPpxbuuf2U+c23nN7z61qZqq1gbAF4DEFtEuEXli4tjaryOlzm37k3PI9t586t+me23tusWOsNL2gtW7AjQcolurxNo1ZbPQ59ci5xT87uOFHDq78TR7cP4cZWQq7SMOfNtIyJku1DyhmCGxSQNkqsGTD0rPkSWeQhm8jTf/mkWYa9SFII51DkxUv9pvjK1eCMlQgcODs/8gsZ2p/jG8jzS7SlJ7i0zChZC9JIXdPeLngYocLQWpx1Jaqx9MzWS/S20jD8DcPNQ85wR6CtZpz6ikohBGbZ2qpQcHgFRYlnVJirO2MEoG8gbW/TS3iI6zhU/xayNgpSPa46V9YwgDLmQAtxzA45Mn1DNbSBtb+Nvnzj7G2XYH+1LE22wwSK/QePYZWD5+FhMBimmKRIxmewVrewNrfJuf7MdY+8WI/PO9nh7VhFtQjp7aw2A5iqCYKuWHTNknyx+nCq7AmG1j72+QpP8YaPQRrEsi89OzAU6b7tdjBFvSQqFiKVsohJQt1A2vpYs2xxg/B2piJRigBInYETqOC1SwgNXVNKRNrOYM128BavlhzrKWHYI3rGMEBBTF7McrBOpRUK4SZlGK0SMpHsBY3FAO8ksHC2o+peD87rE3Mc3r1GbsM4IgK5tkoDJuUCLuRjDNY29AM8IoGC2vyEKzN0lhmXDJBjMA2BlSWCrFh7VYT5xDPYG1DNcArGyysPUWhwhbZigrUgcXzNSX3a51BlcNAnJzjmTo0bugG8eoGC2tP0Q2Mc6ZuDIktAbOnaqX34bVBaGJlDCuH8rUN3SBe3cCxFp+iGyjl2nslSHl13TeaYBErVOvJ0pBJ44xGFTd0g3h1g4W1p+gGQ1uYLQjk2Mn9GonXoQEhVQoNC2luZzSquKEbxKsbLKw9RTcoIY+J7s3S5NXd3AwsDIMi1aoGS1zP9HnEDd0gXt1gYe0puoHDKaaSCBRXHVpzBmtxgpcM0/LM7A+fwdqGbhCvbrCw9hTdoESt2cG2RCmvDYJ6bbAokImCQYgjtzOdknFDN4hXN1hYe4puMNQGiTrWKqNjrTvWUjbonSU42mIaZ+pQ2tAN4tUNFtaeohtotJRWd0fv2NZdg+oxdFaYFqTUiDrHmZ4i2tAN4tUNFtaeohsY8mTWAiVa99rAXVoJWCCJp2q5tlY/vlT3Kqxt6Abx6gYxBnkKl0uxh0l9gkQyx5oXo16CFuhFxqLYJn1MJb4Kaxu6AV3dwLGmT+Fyk7VMnRRmdsBxqhN0ZAEr0zO4REytn8Hahm5AVzdYWHsKl9tjzpJLhkbktUFMCWoVhBp6w7y8WmhnsLahG9DVDRbWnsLlhhzX9ZYChsNrgygEpSBC7KP0VHJuh/g12tAN6OoGC2tP4XLJpiSvD4AnBeBeygqfE1JpszTlQuVMnwdt6AZ0dYOFtadwuVqpeHGQILgnW5cOPFWTsjiPXthGsXpIo6IN3YCubrCw9hQuV9YV0CkD6qier000MO4dWlROXLwu5UP82oZuQFc3WFh7CpfLoafKM4HVUIE9aoLnaRE0dx7duOV+pg7lDd2Arm6wsPYULpcrzjS98MwhrKmxHkNLsQghZK9EGSf2MxoVb+gGdHWDhbWn9ICP0SZGJOCAqzaoGTQqgTTRvno/wjjD5fKGbkBXN1hYe4pu0FLFLEOgp8GONS9BdbYONcxmtRXjdGbKH2/oBnx1A8eaPUY3CISWbEJaQ9dXMQBKvQC1HNDKDERnagPe0A346gYLa4/RDdi4kkzP14YH0ulVghZuYL3k1hLN/vE1nldhbUM34KsbLKw9RTcopTUdDrPo/wbWmKBYNggRcyTBcmoyPW/oBnx1g4W1p+gGCfMay1wgUBqONauLaVu1wRCaOiYeukfFG7oBX91gYe0pugGGHGPTCi1KBBZDqEy4RpqGOkMqms/MWOAN3YCvbrCw9hjdYGIqfS6EVV59uRlU64BGXLpXBw62Q/zahm7AVzdYWHuKboBKpEkFBGMArp60lRgKWOA+3KclOdQDnjZ0A766wcLaU3SD6fVmTyNArqUDYxMoa4Wllhxq70VmOcOvpQ3dgK9uECM9xq8Va3UN7YCkIznWZEmhgbwY1RCNUyU50yuZNnQDvrrBwtpT/Bo5oqJ0Biru0jhEActcQeLUmdfeoH6mVzJt6Abp6gYx2sdk+g/P+9lhLcuw5LWBxOT5mpQCWkuAJDzTSIP445aWV2FtQzdIVzdYWHsKlytmRdD0j90dPKpAbTlCb03LUAs5HYqhG7pBurrBwtpTuNzWQqJBGXqVApxn9hha10L5OnJFd2uH9NC0oRukqxssrD2Gy01svZUI2KsBq3gJSq1B0EhYmiG2Mzv20oZukK5usLD2FC5Xmw0jz9IY1+ZQwQ6rlQiojzY7Fgr5UL62oRukqxssrD2F86gs7tYwrvuhC2uEYJIHjFCj1wglxXBmv0Ha0A3S1Q0W1p7CeQzRgaUztLJ6wIN9mFO0NCotVEadesiv5Q3dIF3dYGHtKT3gmocXok0hSk6rp2hAjaNCLjRyHq3Qx6scXoW1Dd0gXd1gYe0pPeBcOVmJAZKt2qCUBtW8NsA5bHhYjdjP3DfIG7pBurqBY42f0gNOjWZdQ7AiDi8QpqNOZU6gWHO2MCXRmXwtb+gG+eoGC2tP0Q20JkdaIZjTUzUmjVBFBVb/ZKUwOh66i5w3dIN8dYOFtcfoBrEUo1Shk6JjzSvSyl4lEHVP3kpRwjO6Qd7QDfLVDRbWnqIbWMhcUgswZl7zPJrXoU2WRmXK7tNGH2e43LyhG+SrGyysPUU3KDrX6qkAPUYCzmnConcda5KKSatekJ7B2oZukK9usLD2FN1gzNBUQgNJYzrWikKxOqFLa3XV29TO9ErmDd0gX91gYe0puoHHz2yNKlDPEbj7n4xyh5xlhjq4BjozOyZv6Ab56gYLa0/RDTgG69kilBEV2BxrldShl0cc2mdOeuYelWzoBvnqBpHp4wu6Pzzv54a1XLKmNgeUrl4bdMlgWhUkh9lDN675TB0qG7pBvrrBwtpT/FoJNfXReDmyBDxMHHWhQu59Nnd6k/BMDJUN3SBf3WBh7Sl66Kg0UU1hxojArQdQkgZRg+qUrGqHYuiGbiBXN1hYe4oeKtFKzHWA5cB/mh0jzf0azzGCzKUdnMHahm4gVzeInOkpemhJVKtkd2m47rYMtnUDPkJA0mYxUi9nZjPLhm4gVzdwrKWncLlYMU4bDUJa+6hSUM/XhoAHUNRAUzOe0UNlQzeQqxssrD2Fy+U6eqC4Cs+lvYfKUHudUKNMRZYY5Ez/mmzoBnJ1g4W1p3AeM/TcRRTU1kKN0Qg05wwSO8dClSMfqkM3dAO5usHC2lM4D9GSG3r4bMUScA0ZKiYExDAypTFqP9O/Jhu6gVzdwLH2mNnMnVNpOTOEOBeXW1dPkdeh69q7tDlzO7QjSDd0A7m6gWPtMbOZR1GVwQQtrbmSFSdYGwGQSxplpiGHeop0QzeQqxssrD2lL3eShpDih/lrdc2V9DrUa1BoLQTrhq0d2kelG7qBXN1gYe0pfbmYsyUeBtoWyRZqg5qnx9DKwyugMFs/hLUN3UCvbhBzkKf05Y7p/myNyrUPMxZS7qDMCtWoFu5mQc/MZtYN3UCvbrCw9hQuN1AhCZ6qVSnZY+ji16y5mytCYxqS1TOch27oBnp1g4W1p3C59cOEmEiQsydt3KfH0OLFKJUga09QyHamL1c3dAO9usHC2lO4XM0j1rUwtPRaHGs4wCQ1QOklDK3mru4M1jZ0A726wcLaU7hc7W3S7OxlQV57WzyQltpptenO2PLsuZ3RQ3VDN9CrGyysPaV/jWKsra6eojWWmVVw5WsFYq9cW4uB4iGsbegGenUDx9pj9iJLLHXYGilJRMCtNiiBGgxsI0nLjHJGN7AN3UCvbrCw9pgYasHT/0kQqHodmsj9WtcJpObg4xhCOFMb2IZuoFc3WFh7Sgy1UXsW92buwRpwFfE61P/Us0fXEKm0cUZ7tw3dQK9usLD2FO09SW6TNYOMpb3H4n5N6nTojcbayoz5TL5mG7qBXd3AsfYY7R1L1VDXthYxL0aJFTSUVYfmNTgmlM5n7uzZhm5gVzfwo/6YHvAWqaInZ9C6uF9jblBHy+7X2vAaoVo9NOvPNnQDu7rBwtpTdAPmEMusFRBT9Dq0MFghBi9CZ7cSJOuZniLb0A3s6gYLa0/hPDi01pMnaEHSBJ62bu+tdrbJEnNtucV4BmsbuoFd3WBh7SmcB3IUTmVCSVO9Di0FrOYOLc/SW+mhjDO7am1DN7CrGyysPYXz6DnhrETu1zADa/A6tNq6KaoWauSS8MyePdvQDezqBgtrT+E8hnYlagypRMfazBOWjgBjVM5jIOs4o71j2BAO7AoHMdPHbPoPz/u5ga1xC80wQfKqEzjaBEVxxHlQDYV0TjwTRDFsKAd2lYMFtqd4NtTSseQA0TEHzLYU0TVZsvh7pO5I1DNRFMOGdGBXOnCw4WPoXEEZBSvIjA62kRVsjLxaPTy+Wh3p0BhTDBvagcfaizZH21MuU40ZWVNOMHqcq4mtgUVuEIJxanOOjqfQtqEeeLC9aHO0PeU6VTTPQInWTSryrE0Tg669tdqG8CxTpZ25ToVhQz/waHvRlkme4tvK4IRr3XspXdfCvQSWeoMWaqTapIxDTZMYNhQED7cXbY62p/i2WaSTDYU5CwHbEDBsHUxal45TaZ65vodhQ0PwcHvRlukxTboTo+OqlTUWK63LohlKN4KINaQmvYZ+ZkAWhg0VwcPtRVvU/BTfhrGMjKmswVgdOLuXq4F4dYGEEdS0yJnWSQwbOoKH24u2rI9pCo+zxlY7Qse1lDuqB9FAE1LqiVapgB+78VehDTeEBA+3F22qj1nlIhlnGB5JVdbaIEkeSbETjBrKKEQ62iElATeUBA+3F22Otqf4Ni2GdZqC6IdLo+YZHIUO1f03rdbwU5cQEDekBA+3F22OtqeopFIHSfFKlFPyLzkq6KwMOLNFyiX2j6eCvQxtO1oCXi1hoe0pMmnmmUdNnrLpiqRBGMrUBom146DVYHmmYRdxR0vAqyU42tJTdNIUCNvoDfoY6A6uEhivqwi5Th1Rm9UzazYQd7QEvFrCQttjtIQ6KYU4gKLhGqZboWQvFbpKGJZ0znIqku5oCXi1hIW2p/BtVhNz0rVbY60QskRQwhpAyZkmS60FD7VS4o6WgFdLWGh7yuDJlkaV2ia0POIqFQJoCQOkpJm8TNVCh3pAcEdLwKslLLQ95QppTVLnmAwSZvcqYbpvSx9KVNam3bLQoR4Q3NES8GoJC21PuUSKObYwyGB6oe2FaZ5QdAlZk4YDomcrh/i2uKMl4NUSFtqeoiXEwqgiGdCmR9KpySOpRdDcCjcJJeUzY3Ux7mgJeLWEhbanaAmem00MkaBaKB5Jee1Howwz5cBqA4Mc6jiKO1oCXi0hWnyMcjWZZUZsUKJ4tmbVwHAM8ECXLETrYxy6BBN3tIR4tYRo6TE1aWhFuXSBxI3WdtsBVQ0BU+Qx/X9dzww1wrijJcSrJSy0PaUm9bwspjgXwVZWJJ0VtM81kBJpdM5N8im07WgJ8WoJFDA/RZVvjYy0DCimaxSDMaxOI+geYmPqsh4+hLYdLSFeLYFC/vhqyA/P+9mhLYUea4wQWvJIGnMBy80AtY5ILGO2Q92UcUdLiFdLcLTRU1T5XCoHrAEcYgmYUgSLtUMeGqJXDuoV0SG07WgJ8WoJC21P8W3K0asCj6TGuNjd6HlbWHOd3deNKCZyrErY0RLi1RIoSHwKAzKIaRgikCdpiwGJUGgWyEVHalMw8KG8jXa0hHi1BIrxY6n6h+f93NAWQmK0WiF29Uja1N1aWgOPoqxdMEOO1aS0oyXEqyWQpzNPUa5qKFiNJmicDRgpQWn+n1xyGNlG4nhIS6AdLSFeLYHic27BeNVJdTaEThyAPXJ6TWoMs1hKMmrljzdBvAxtO1oCXS3B7fKYBQnWkoUhDYi7o60NBSObMDuKBZKc06FOcdrREuhqCZ5Yf3wR6Yfn/dzQ1m3gEDToc/WABPdtVeeAGC3kRilYO9QDQjtaAl0tYaHtKZ3iWEMMwl6J9jJgdVBCnWmlcTbjrGk0PoW2HS2BrpZAq7H1KWjLcZbmRWiNqXpt4CmbpsYw/E2mwaqKh7QE2tES6GoJboj8lCqhum+joAkM6+LbqEBNYUJjqv5PsVwPdRzRjpZAV0tYaHuKbzPuvdOao2XiVQKpB9ExGggbSzCbfGqiFu1oCXS1BEr4GN/WSsQZswDymrubSwBjE6hUGDF7UUqHbvjxhpYQ7zpSRxs9Jm8bir0gMoiY16SyFFPtGUYJpVFNUj4e+voytG1oCfEuifycsulT+DYc0/rIE5ItLSEkhCIdQYlbxCJ2bF0Cb2gJ8a6J/IC2p/BtQWeq0ghKR8/bVru4ZVrdICpp3ZYf7cxKUuQNLSHeRZEeSfNjVsGsnaQjt7Z0UkdbHF4v0EAYtTZVI816Km/b0BLiXRX5wbc9pUrQwoRelsLslj2SBgYtaUKgNNMsY2A5s5b0zzxb+tGK9B39Rl+XOr7++Kd8P/7b97/8f8L/++UXH/700aMf/sq/H/Orb75aP+9Pr96R/xeg/GDyTyROH0z96/4p2/4VCPTTUPzkT/jyi49e10dv/+M3uts2OyTP3CYYiifoFD1lqrEBFZm5x0ENzzT7/JmhP/X8Pxr6Ha0+19BvGToFHIOA+pp5wV6JVelxfcGUWGI/xKD/maHlRw39jqr/GvoN8tpyjJkZctK172awl9wf6u5BZZr02s4UQX9m6E98DH80NL+jweUa+g3euGjsRgKlJK92V0NwHdag5kEqNgfxmRsPvBGj+R3Myk/a0Pa/3tAjR6I5EZpXfsA1MpS14IU6d2ul19HOtEjyRozmd5Aa19BvTDqQ7GmYTvC8y123WHdDxwTCIhZUa8hnuhN5I0bzO/iEa+g3xmO747ZCBjVGT8Z6q1DUFKiN2jrl3j+eFfN6Q/94jH5HKX8N/YbrHmgYl/TBlIBxBrCUKrj7nnlwG6Mdurnz3w39CarhT4Z+Rx/BWUN/iuN5h6E/8Yn8zzZ0qiKJu4JVVLf2UNBIXmNh48Gldvp4st0JWfUT3Naf6Lmn5N2f5M3+J1fSIsItLm+NeU32Wxl4z25vLVm0rQN+aI7kjqV/Mof6529pHH3ikAmJ0F04ihdXmANIWGvZK2FLp2757lj6HY0519JvkCYz5Cx+nC2sG7adFYoYA9ZWjSfFWE/1YO1Y+imE90/A0ojNSL288pNM65ah23yubams/t0sgz4eZfayQL1j6acw3j8BS0cRyrgIsbGKLDXPxkoV6KW23KeQnprRkHYs/RTK+6dg6UBcg5fTNicDp96h5JEhDkyTqBt+fKXwVZbOb1uaws29X8eQVZsamN1d8+on9KLaWjRooXjknikOPeS9ZcfSTyG9fwKW5rLWrQ4PzE2rn+mmazdEgjCDIiaOfRy6X6Y7ln4K6/0TsHQnxHVDFfqHHc/urlcpreDWn7MWS3aqI912LP0U2vsnYOnWs66WPOiUitfTbmmTUsFG5BlQcq5nFMu4wZFReArv/ROwdA2WZYYOImECVyLPwtfEjeSBu1asSmfq6bjBkVG4HNnrpKyelM0Dsyj5meY6wYoasPXaGDWKnYnTcYMjo3A5std579pnlcSgdXWQYQruuLGBas5Ba2apZ9TpuMGRUbgc2euqrCRRYleYeXUW9V7cyJWAYkZLrCX2M8xJ3ODI6D2L6a+l37jDMtqgFBSCZo/OPSYovLYdkGJST7xRzvR5xw2OjN6zFP5a+q2ZBu6lm9u3YkDgrAPqxOjltYUSM0WcZ6qsuMORvWch+7X0GwoHT63MGXI3z71jRK+ni3gqXmIiHpU/Xnv2KkvvcGTvWYZ+Lf1GnI7WUhgTxmjuvXFd42fNEAvpmlrCBc/w3nGHI3vPIvJr6TeqLO7IQzq02RmYsntvI4VUSyoah7Z8KE7vcGTvWQJ+Lf0G7915hIgEmtbWjNE71OAJeO1Bx2rpT+PQzbsdjuw9C7ivpd8402F6QaXkyXZbGZko1MoBAlf1TLyLl9RnLL3Dkb1n+fW19FsXOKrV6QV0iZKBbWZQQYWMc2aTSdrP7DmnHY7sPYunr6XfsHSoqq1VqNoM1tQRUEpL4ZgxY2TTcIYNpR2O7D1Ln6+l37h9h2RTkIFSWl3Ao65t8gVm0V65iZv6kPfe4cjes3D5WvqtOS8tjNEbeGHtlo4Y3Xv3AD1EphaClHmmyqIdjuw9y46vpd/w3r20PMkgcpI19UJAe1Foow8pJhrCoWEIOxzZexYNX0u/0TGIJbahCAFXv7dXsFBL6DA6c+lV11DhM5be4cjes+T3Wvp/bGnqHKLMAU2mW3qaZ+EzFOhecAWaKWk9lJHtcGTvWbB7Lf2GpQnLUFpE97prKeYZmfUIGMooIWMTOmTpHY7sPcttr6XfuIGHOdU+G6iFvCbveUbmBgYdxSxbC1kODUTY4cjes1j2WvqNM62t5Lnmx6Y1rXhgAK0pQvJUDS3mlseZ+bG8w5G9Z6nrtfQbls6125zVyypBr7LETzcPg4YprFnB3VO2M5be4cjes1D1WvqNfu8xcBRGoLH2FJEH6xqIodUxeyyTmc/U07zDkb1nmem19BtDEda12eBpd5pSPCNLBjUVdGduKcehA+VMJwLvcGTvWSR6Lf1Gz0nAWEbitQPKLU0BoRJOQJxzWI6tjTOb7niHI3vPEs9r6TdUy0QYZkzQs3/xCF3WCMkG7ss1UR7R/3DG0jsc2XsWaF5Lv9GJMIPNQAOorO2Vs5Cf7uYuvFBtjXmMQxwZ73Bk71leeS39hvfuyFYpwrDm3tvzbqhRCErqpiPYyP3Q3Lkdjuw9iyOvpd+osoxyKKuK5jW7qMTgGZnXW5arYM5ZlQ6d6R2O7D1LG6+l36iyqoWW64TuJl8DyQJYaxPKTJXWdXk/V0csnXY4svcsTLyWfqPKmkF0RgLtZCsjy3+c7N04WZQcQpAzuXfa4cjes6zwWvqNrQxZxNAz7qDZc++kBroitlXMLURSf+yMpXc4svcsCryWfqPnJJVSuyRYJgfuhlCin26txJ6Ur7VpZ+acpB2O7DELOH4Klo65xYYTsrQ1/SJMqJ5uwyzZU7UcJJYzuXfa4cges4HjJ2BpThT6qF5P25o812uCQmu6dy+xi9U52pnuorTDkT1mBcdPwNIh5dGjTBgxNOA11qaQxnU5i92LVxE90++ddjiyx+zg+AlYujL1ZGvGINbiufeaR7YO9rDRy8TuVdiZnpO0w5E9ZgnHT8DSGSNOTQ2wrH7vTBFK6BXQhlTBtTnrTM9J2uHIHrOF4ydg6WDazWL23Hvdy9LKUC11sJBjUSRCPHNTPu1wZI9Zw/ETsPRok6ek6u56zS6amdd0BIEkhf2sG89wRp/OOxzZY/Zw/AQsHT0Rw4oCwsMzslgVzN8nxD5a6jVrPMSc5B2O7KeziOPnb+lWpE8N2aNzde9dOYLWHmAUCiEPRjq0uTTvcGR8ObLXqZa5xzpjgDKm19NS/U/rhpZnZamG1mZrZ3pD8w5Hxpcje533HjWntbu0Kg6P02NA0RCgZqp+onvScihO73BkfDmy1+nTaQRS9jgdagRebaElxgQRa1cTlBLOLEbLOxwZX47sdfq0kSlrAK+qOjBbBXfa0RNwopR7JclnFI68w5Gly5G9zNImRqF4iI66FhKviK2DPU5HVp6zkx26P513OLJ0ObLXnWlqXlp1Xj1FS5+2DjrTGmszOSXNSdoh773DkaXLkb2u56RrS21ML6BnBTacnnuvnpOpLUZ1J45ntKy8w5Gly5G9zNJlam+mEWyOsPZlrTNNE6RhDnW4a69nFlvKDkeWLkf2MkvPPtGGe28Va25pd+E1tQ4jJ6xlTZoMZ+pp2eHI0uXIXhenW0eprQBNWTMGl7hR+1zjyciI0fqhTgTZ4cjS5che2DE4NbeSocWxFA7JqxOhgRbxMx3nJD7T7y07HFm6HNnr4nTH2mOpS7xy782F17bDCRRIZ1RPzPlQnN7hyNLlyF7HhpqWlX2DNpLlvStoRIOmUjwrq5PkjJYlOxxZuhzZC3tOtM3ZG3g1ZcAiBkWKgZGgxFklnrL0DkeWL0f2uty7qQ7WCaiYgGldvlt7LaXHrtoj8Txzh0N2OLJ8ObIXKhy9jrLucLCtjSstgK3uIori1XSrY8ih3HuHI8uXI3tdH1lw3y2RIPnJXjP73XGX2iFrxdGkFOVD9fQOR5YvR/Y6762dZWAGzGu+N4cIJeGA0Nlaq9ULnTNVlu5wZPlyZK/rOWkh5TzG2nHocbqNCJ6FRffjbvWWa9R8pt9bdziyfDmyl1laei+jY4Nclj4tIYNNWde0Cq/l463ZGS1LdziyfDmy11l6zjJtEhBrAw5JwBZ9UmxN7G+InrKdsfQOR5YvR/Y6jix5RK5rFnCOA7imBtU0r9s609TSsXlkusOR5cuRva4L2HCMHBi4tOm597o/Te69yQ86KwbMdqbK0h2OLF+O7HValo60ZlyApbImxK5hNrNEL6rVT7TMQIe6i3SHI5PLkb2OOdGZpLm7xlhX7s0CKs0j9uJMRprEhzaj6Q5HJpcje5mlGbHHpgPih/neKRAUbAJFM0rgPrQfsvQORyaXI3tdb6jmUGVd3yiecbv3XjfwegesM0vDQRTPcGS6w5HJ5chep1qSdBweovPEsibPFffeVcC/qckL69HozEwE2+HI5HJkr+s5GSophQlaNXp07p6bDUtgFDPLWDsuz3T22w5HJpcje92ZTqWxRoaU1l3LUiqUUNx7c4uF8uBWznBktsORyeXIXqdlzaBU1+6kzsMzstmhJGuQWB0DcboTP6NP2w5HJpcje12VhTjicEsrm63bOgrVvwExDk/RSsrxEBtqOxyZXI7sdWzosBGme+8Qal7zvRGspQwzEQWWxmUcsvQORyaXI3tdPe2VDM5WIKCqV1nuvSthgzg5t2jYCp+ZXWQ7HJlejux1GVmcomtX7Yi8ZheVCFW1ANUmQ1LrmM9Mk7QdjkwvR/a6TgRJJRqtvaXWgdfOcZ2jgMSkedoMcx6y9A5Hppcje5mla6vBcCSYFBuwrNybqENumaamPhDPdBfZDkemlyN7nfeWimGuOTZBvMqiEsC6ej2dY5lkbn88c4cDww5Jppcke52pexq5c4SSk5t6jA661uHVGS21ZlnoTCsChh2WTC9L9jo+NGVpGVedVdYeJZlrjtHSLUPjarUkPcOSYdihyfTSZK8rqZsYljzAsnmhleNaxcEZzKRg6NIHnbmwg2GHJ9PLk73M1GucycQknnW7F2ddcxFST4CpcrKQdLYzKgeGHaJML1H2ugQ8GefuVZYH5zVS0gN21ZlAUiCpvU48tGAHww5Tppcpe52ph0ZcHtu/ijvwtVxnNIY4amfk2ss4M/sZww5VZpcqe12sDtJiSH6qRyjAOCpUsgy9DVkrTvMcpxz4Dldmlyt7malHkSYsGSiYO/DUZd3lYOCepJj0XMopU++QZXbJstcJ1Z5+DdRFnHBbrYPFK+wRIWnIRcKceixW77BldtmyF/b4l8yEAlkXAx5bANWAkMuiU7qZF9dnTI07bJldtux1TQmttDknQ4tTlqy1BmGQ+KkeOc41mIxOmXqHLbPLlr2OLSNMM8cGtFbhcRgDVNZ9DuUamFs/NfMEcYcts8uWvczUudcQwlCYqa8rttg8VtuEUTjjDFaGHUrLcIcts8uWvc7UhqmWNbcf69q/ggkqR4IQWzL35Mp46lTvsGV22bLXUSjMiGMizIwReF3YspaXFw8yMDXr8UyjP+IOW2aXLXuZqaeSRMQCYymZXLmARhaYMqZZmyPJmbuXiBtsGYfLlr2OLcuR4ghr+PO6rdVz82KrV3C/vjqDWezQhWrEDbaMw2XLXpeBe7pdiikgVluz3dd8SW1rDrTwmLX0cOb2JeIGW8bhsmWvI0ZJ06zZ62paV6pjyFBzHdC4UkwpYztGoWywZRwuW/Y6By6zdVsZWTZ34EkmWNYKNDuqBpk5HVK24gZbxuGyZS8zdY9JOecMbSwH3noApQ+5+LTaWIgPjZjEuMGWcbhs2Qs7RnntOezQAq0tWqlDiS2CldlGRDI+1TEaN9gyDpctex0HXmjyyEvu0OkZuK6LeUqAc1ocKWCthzpG4wZbxuGyZS904NhbmHNJ1QM8NiYwyx2G++7MwWYsp071BlvG4bJlr2PLPD3qVBU0JM/Al1RdVHBNh/bzrGyDDxVbcYMtc6xdU7+OGJU+Q/Dku0lYO8i92LIVukWtS+hTD23owLjDluFly17XHGzWGg6BUcNaWFyaZ+AmIENlBoua6NSp3mHL8LJlrzvVnoGPXrI7cFsTrLhCGQlBuPKQylPoVLG1w5bhZcted6pLYbVaQHT4qcY2wGJkaCV6NK0ewfuh3rK4w5bhZctemIFz6K0o9L76wGUKlNYjZMt19uKFWDozMQFphy3Dy5a9TsSslKJphUiejHEfBH6UB4wWymjN/GQfIkZphy3Dy5a9zoHXlG2UAaqLA5daoXqE9j/xWtFBjfWQXk07bBletux1bFlsqwfBj3Gh5hm4Bih+nMFGCrUx5UCHii3aYcvwsmUvM7Un2iFJLxBsLJHD07IPbYTqvhxnDzPLKVPvsGV42bLXmZrnYE0GU2Rd5PE6S0MsQIwhZjHDdqi3jHbYMrxs2esu8gxPx7ATTFRcDUdeYRN7hS2dyUbD3g/V1bTDlsXLlr2u4ajMit0SSPUD7c5cofAQaJmKNE/NZz51qnfYsnjZstfV1YFHEG6wimg/1Uv44KGQSjWceaDamZmTSDtsWbxs2ctMbS3SqK1AlCV3YCF34F39fOdGUUexeogtox22LF627HWx2gLyWNJlybLmGg3w/8+1BJOmYgzx0L4O5B0KJV627HUNR5pbEmmQ88rAuabVW1aWPw9lTmEZh4ot3qFQ4mXLXtcc7EW0VI/QlfuaViYRbIXu0LJKCbNVPJSB8w6FEi9b9kIHXrqaJ99J6ppGKALm5gXjOIZ6/O54qLeMdyiUeNmy/5+m/vKLP/h/fvff//u35btf/bZ885/Hd7+c5evvxpdf/Nl3fnjWV9/96tuv/J1/Vf7+m1K/Hv1fn/zXD/zwd74u333/n8Z02/72n7763filR32GwBDpn9D+bcB/m+zfBMuSOf1f69X/5bN/+DHf/fb3//VXv//me//Yfu1fv/1utPXmf3i5P/r4H3/Cv34Kv/ntGN9/9Nmtv/wX311/6csvPjz1l/8f/4v/ddFpAgA=</AdaptiveCompressedXml>
</file>

<file path=customXml/item39.xml><?xml version="1.0" encoding="utf-8"?>
<AdaptiveCompressedXml>H4sIAAAAAAAEAO2aS28bNxDH7wX6HQTdp+LwzUJWYLhBayBwjNin3vgY1kJlydBumubbdyQ7qh9ypUP3kPUCgoTlDMkh8dMsyT+n7/6+XYz+onUzXy1PxviTGL+b/fjD9OqGqB2dl5OxLiR1pQiFggddq4MQRQKSGYtTsaZK49FFvKWT8baWGnMDo9G02Tz8QnW+nLfceLMt5fI13a3W7dVT64ORzXdx3Ta7x53/JRdv43EVc9GSQFUjQGtrwNuaQFklRa1YpaLxo/rcwodVjk86eSifl1H79Y7jtuPR5Lkx02JxWsqamma0Xn05GavxKK8Wn295msQe/z/p60xOJ5ufJ51P9vY+zet5S+t5fN4MLeiWlu0Vz34s8Y59NoOW42d+m+iXTRuXmV5YHtk44sLjuzy9uPp4+dv52Yf3p58uzi9+xZcD2IT6apPfwmr2dfZgG805UPT2Zahbr81Mj9ht3n693k763hg2UTy0tye+V6LYGXjWnk3+nmmeTv4l6j84q844tGTBqlyZe9SQpErgXE6xItmasRPO9GHO1MCZNz3hLFA2FpWHnA1yPqsIPmsHJllBLqgUVeyEM3OYMz1w5kNPOIs5Z68sQkadQbvM703HnKnCCc5gqSKWTjizhzkzA2dB9IQzVWSSOkkQlTTnM8wQQiGwIlAkWxTWbvKZO8yZHTjzriecmaJ8FNmBF4bzmRUGkjIVXMCCwZLwppv1mT/MmRs4874nnImasogOQQXB+SxSgliM43xWnbO5Bn57dsJZOMyZf/OcSSek7glpiayKpgoQQjNpKVnwOlQgrMFa1MY+XyT8T6ShOIxaePOoYcCegMbJWbmIEUwJvOUUSkAiw/sBIpdJlJpK6AY0PAwaijdPmlR9OdxIxRhTbYUa7eawNlYIMjrQ5F2tzkRdujmsRXkEaTiQZvuyTMvBZnI1gyVSoEuxEJNEiBZ514nGeNvNthOP0AVwEAYk9oU0V0OIyKQFXyRvCKKGqLKEUKRwlKT2vqOcdoQygIM0ILEvR7ZBMWbWFsi6EugQPOc07SEnlF5G7WtHUiceoQ3gIA5Ix//4nrBWNYZAmkBkKqBzTRCF56wWZXVeREpou2HtCH0AB4FAOdkXZT3FUrN2DoJNCbQiD95HD1oGV1E74VPtBrUjJAIcNALlcU+sW7fvDjWVjPLFgU2C12pUEPil6UEVg0GUbHzsKKsdoRLgIBNI0ZfDWxQph+IJeMXGqcyYuFmrGfDBOq3JMGodkXaEToCDULBZq32fp2rTydMrkdOb2JzdxOUf1Mza9WeaTh4V7JzmzdlD+++XMS2ozGpcNOz80rCrs4hN+4kqs3VzPb+lmRACYfu5FuZnIfjz+3Ty3GtXvblZfTlbLVse7Tl/rxvK9xc/76N81XzfwLex77sYuqn84jLpdLJ1nf0DhLSS68MqAAA=</AdaptiveCompressedXml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0.xml><?xml version="1.0" encoding="utf-8"?>
<AdaptiveCompressedXml>H4sIAAAAAAAEAOVX3W+bMBB/n7T/AfHuYhvz4YqkqrJ2i7RmVZOnvTnmaNAIROB+qer/PkNomhBo0m3Zpu0lBN/57nd3vzvs4OR+nhi3kBdxlvZMcoTNk/77d8F4BqCMYdgzvdDFnhsJ5LkuQ2wqpogTd4oId3yHCs4dYpvGSMyhZ54nQhlXQoFxcT1XxjmAqY0ZRlCU5j5AFKex0o6KalWv57DIcjXelNZCLV6IXBWr15X+pV6usEW2r7E4FHGPYsQiqv9hLpGMiKQ0ZA6NbHNtv7bwOZNiw0m9HoeGeljoGFzTsJpCCUlyGoY5FIWRZ3c9E5uGzJKbuU4Za9H/Bg99EljlY8O51eo9kHmsII9F0wwkMIdUjXUlRCgWWqcMmpoNvRJ9WiiRStiSrMk04lDHd3k6Gn+5/DQcfD47vRoNRx/pdgAl1E6Tz7CKNmc5aArEtzAQCaShyM+WukYWRQWoKnHhTV7lYKLTXcZDsLsd0TIvtZFh2Crf1CAY48DasWW3gqpQdfkrpYaOJ1YPk4otflvylp46LQVWR5badOtkG3FZecrsjlRtAePtwAILOnytJM26rgSahw06txC3DO65R1/pXMZdKuiUID1cdOcy0J0rfBsJ6RLX9TF4MjxI5/KXzsUdnUv/y85dJ5rOTJ4lyc3ionJM9iWdnoXL16qvKW4F+BoJGzhsShy2r3PydzPeFyGPhCQIpg4gxm2OBMMCMek5mHqej72DM74lRRXj7f0Zn4gpJE0bCu5V/xE/GY/kSQ++8q2hUW17+cTX+DXPNtqjJt92pbpn6X406JjGgdXA9ROw25r7DbD3ap0fCqOWvp2xxPEcL5I+cjnTPHXsEAkQHGEH9NnKZRikcxDG0t2nK/aLGPun2dp6fvi9ZZag6+tGHiLY9hAjEUW+pFOEBQ2Ji2VE/cMcou3dZXb+kTK3nsYOWebA2rw7BTNRDGYivYaiH4mkgMBaW1lpxcWg/sCdpWKaQPisvC1Y7UlEoa4g0nWdTeI59PXsYggzRO0J4ceYHDv8iBCf+Lb9tUS/qb0yU8yyu0GWKp22of7NC5DLq2KNoFNeXyWt7rtkuXnr/hlYlWr/O3IBPSQCDwAA</AdaptiveCompressedXml>
</file>

<file path=customXml/item41.xml><?xml version="1.0" encoding="utf-8"?>
<AdaptiveCompressedXml>H4sIAAAAAAAEAO1dW2/bOBZ+X2D/g+F31rwekgM3g6Jb7AYYdItp92XfKJFqjHWSwnZnpruY/76Uk2Zim25VVF/kTPSS1hJ1eEQefudKav7jb5fLyS9ptV5cXz2fimd8+uPZX/8yf3uR0mZyHp9PVWpSIy0xnaxn2gfPvDOBaSdr22gpI4Xp5HW4TM+nb94/m+hpfn4yma9bCn9LzeJqscm019ur+foqfbhebd7u3r29mW9/CKvN+u7nXfs3+fINO01VcSc8s0m5zIRzrOJ1Ytooa43S5JWf3ns+U/jpug47ndxeX8TJ5tOHzDZNJ7P9m3VaLl/EuErr9WR1/evzKZ9O6uvlx8s8SrLQ/j/p05mYz9p/djqfFXuf16vFJq0WYZ9MWqbLdLV5mwc/xPAht2lfWk732rXcX6034apOB3fu3cscx3ZaXrx++883/zh/+dOrFz+/Pn/9d3H4Ai2rR0l+Zmtd6myVlvkFf0kvwzJdxbB6ddN2ct0067R5PmV5uOLH1XYQ3uXxbl9IcDp8pZuBuaVyHov3d1sIzvl89pVHvt5gs+XqWH/t3Ul+ocXm07utuLjS6N30dJTSfHZkmEptb0d7smhH6sg4HXDly1zNZ6nnjgqr5csd3d3ZF5+7G1nc91ZNYX20Q/gZCr4AEE20pqmDYkk7y3SUFasq5VmTfwpqRFTBogFCHwEIOQJEASD4iA8jPjwYPqi68UoHzqQzsTUbFAvZlGHGx8pWQQlpOBofzBF8UCM+jPjQMz6QHhHi3iB2QIiqaRLF2jFhdUaIWkkWrK2Z4ym6xjdWGYVGiFL7Fhr0iBAFhBAjQowI8YAIUfPaG8UDU6JpQw8isErYxDjZxtfB2OQDGiHsEYQwI0IUEGKMQYwI8ZAIQZWgJJxkMeY/2krOQsMbZoKrootGN7FGI0RBRrYIQSNCFBBCjQgxIsQDIoTwytW1TKxWSjOtSDEXvGF10m0EM1VVlGiEKMzFFiHsiBAFhNAjQowI8YAIYUKsnaoTa0xdM81rYoG4ZcIql4wTPig4QqhjXoYf/YxisnMMRXwPSIwQcW8IO0AEV4EnbTwTvMoQYcgyT8owR8E2lTSGO0w1BP0BEfwIRLgnCRD3pUwKY7oKWpGJ0xE0n61V38TszwrX6iIemLOqZq5KtqqSc4JHiKAJ9XVJ809e0kjYroImp7c/t6rJFRT8DVOnIXfBqWAVSSaq4JiuhGCV1NlV0hSz6DlqkobIXQexM/4b/KRlqNJyn8om/bY5+x//PevS9n97d7eP/FEjd8t95mZHQrfzzwuCelw9d1PyRxT8fLbH197r779ox4nW2mjhY0aUIPNEK5M1mWmIGe+CsbERyWJC6v7rE036aSbmd3WZczBddtiX/5PozUq4RooUmCae9ab3sa1Ga304UlUQITqO8eGE7iDX5mmGgnc8ASsLvG6bPXLVabmpfZuCUMl5pnXMboFqLTgSVFmdbThdYUTPdBG9pxlj3DXaOqPc45K82JDSrhHZO/BZ8mSoslfqFLNWxsQFV8IIjOR1cEvJPs0q3F3J66zLH5fkibqJSsusX6PiTKcqewp1VFkGK+dia0pGTDwk+18dJG80I0l2Dr09MsmrKDS100wokbK2TdmTseSYqupUh2Rklj+M5HVxYDwfJU8WnORtq0cueckkY5ts4gkvGqY5WVbVQrAmSdcmmYkMptREdsA8K59mnmjXnfWdRe/7XWffGWB76Kuz69RDX53zxz30hQvbH/bVOXJ74qGOVPls23vNuKCsAZNWLNQUmbBVtELqwBuMBpSuAw7pp1k5vyNrlHXDn0TYlBDRV4ln6YpZ6WWfkjkTiGUH0wmTnK0pYfICHeJqlkZhk8LhFNEDB9LaNJNRkZHSxDR5yUJQlnFTW5N8Y6lqILKmOyShnBnDGUKoRylq89nuaRfzi7B+eRGu3qf1WROW6zSf3bty12qxfnnbwaurUC1TPNusPua2h9fvHilx1GnSj034t0/2kYk+Nsk7E6wsL1hknap1js3s18qB+iOuyBbqv76D/hGRnMfFejvtr7qMqLGFEGCPL+0IPKj7tY890zfuWE69J/q2EPzvlf8CJvZKv1+hPqRf8Pd6pV8whXulj11fxoPnt+Rv90ofiuiZPlg+S357r/TR8oPFHxJY+SGF1i/Y9ZV9CSh9i9a/hNWPRODxL+1H6dXoQ9PH4idZLL4R2P4ksH1FYPuQSuGTPumXYvd94k+pIrlX+tj5taV0Ya/0sfNbLGvrlT7WvrISrB/B9oMF2w8W7P9asH3S+u+TxfpfV3XYpPfXq8V/U77cBrLAYoV2i9FuDVgtlEKpvU472GxRWFgiBTZb9k8v7pu+RrsFYFgt7aXtlT7abAGrtVJlZ6/4iV2/VqHNLjWE2nFga96Bo70OHI11YLXZZiMGmXaskUYaTR9sDWiwE23AaM7BRrIexEg2YLG1HGwkgI0cB+b/YE8gYPyH8L3AvoUHD1tLf4hh42iXFZ1JQYPwICZdW0AxCDaD454cnXcEG/h8sGkZoltwFJ/A0kBgyCYwdhLaAMTWvWX64HAZOJxCYEuMhkET4ujiDLDfJcDLWqCnfRA0JwFe7eCcKYFzdsVt673yDx5/cE62uMW1V/rgZQdOzpEAazt0ThztqYFrNlp8GwJWJTgnAtbWFqytLVqbSrBYyWGMtNLhnr0Gf9HBZTT/YLTVYLHSYGtp/zuDvdMHL2sDtmb2v7LWO330+gJbq2YYbWrAy9qglx16WmiQaSHwaiSwtigdTdArffC0E1hsLVhbWPQmWLB8WvR+ETDs0TDJRXSqH1w4ZMGFQxZcWNWO/yBl0OCcrETvzkCXOdpB6sXA6SoHTle16chB0iXonDJYd4H3ohN4rzWB9yoTeK+yfQD5GaTeCiy24C3wLf+DDBt4tYBNIgKbRAQ+GcIOkyWw6OQQuhYcbKkS+MAXAh+YQuDCOQIXthF65x/4QBkCH8jSrt+BbM9BcppYaXbgwjOHLjwD7yNrx//hp/2hyvbrva+btn1rz4tz9i1fKD3kqvSN+ln9xa+GFrkTPi/EksieBnvGOV70vU+EvTy3p8ye8yfNnhenzZ48bfbUKbMnvD1lYBHenTJ7xutTnlzjzWmzR6fMnvD+tGXPnvLoGX/iJsFp6Nz57AvHGt8ZsPfP4C6cvz1fhvXm59Ss0vri3eIynUkuOeOGSflO8h8U/SD4M8GtkcL9u/2E7W7rOzLri+tfX15fbXKP5/nvap3q9pD19e0B3Edv3xD4fAb424uUNnvfz20f3rnaPjSfbZue/R8fcUcypZ8AAA==</AdaptiveCompressedXml>
</file>

<file path=customXml/item42.xml><?xml version="1.0" encoding="utf-8"?>
<AdaptiveCompressedXml>H4sIAAAAAAAEAO1dW29cN5J+X2D/g+D3illFskgOFA+CJNgNMJsNJnnaN17Hwiq2ISlzwWL/+5Cypcitbuu00XVwxuKL7D4Xkof86l4snv/x779env21Xl1fvH3z9Qv8Sr3446t//7fzn1/XenP2Q/n6Rai5lBgQGqEFQzWCVykDxVh1S6ZiNi/Ofoy/1q9f/PSXr870i/7+2dn59Wjhu9ou3lzc9Lavb6/261f13durm58/vvvhZr/9Ll7dXN//vH/+p375djjKOK5ZF0CmBqYmBcElhhZq0c4arVp88eD93sKf3ub4UScfrl+Us5t/vOvD5hdnL3dv5np5+U0pV/X6+uzq7d/61PSvzG8vf/u1T5Pa88L/1n+8wvOX45+Pen+5t/vzfHVxU68u4m4z9bL+Wt/c/NxnP5b4rj8zvppe7Dw3hv/m+ia+yfXRnQf3+ojLWJdvfvz5v3/6zx++/dP33/z5xx9+/A96/AFjqAebvBvW9b7OPtw7uxgD9Y7t48HePjcm+6w/eHHzj19u5x33jWKM40OLT3YWiMJ6nVler7M+jbhmZ3qtzrRHVKt15iy51aaRzOJZDMf2dX9nlwLvb3SOscN49rCY85e/s9NPMNlGtsYYGqjSGb8pNoHPOoOmEJmMSrxLd6disvw0kzWTyXpnJ6yPh3UK6AIWhkg5gkEfIMVoQfkcjUnB5iYEa/c0rO2EdYf1anLoC4J1wJCJrYOAlMBo9hBaKVCq1VpZNlxJBtb+aVjzhLV3ZnLrz4B1KayCVhADKzAd0hBr0sBJc26srA9KBNbaPg1rP2HdDfDVUI3OTwo6moJyJyDlnANGDmCMbRAzFyDUZKOtSiGKUFCfwScpKEwKQp5y4XhUW6U5BmeBYvVdi09d8UldQihfLCX0rWkvg+oFcgHVhDWu6Cf7cmCdChabjYecbe2wjhpCof6/lrpuHzOZlGVgvcDngtOz3XWQ1fyWXxCsc65NJ0NgVFEjfJQhoQ6goubQTErOy/hczAKfC9KENbr1Ag1fDqxRYSnKWAiEcfhcAiSHtjPvar3RBb0SUkIW+FxQT1ijW9E69VMyHE9C7CqlYgLoWC2YwAjJlAzOdMrynZiSkHVq1QISmlGmTkJmwvpoWPtksidHkForYIxz4GsXDy6xY98tVRdYBtZLzNMZZeqw5gnro2FtfOtavA9Qne/cWqsCsVGCWmxt3lXmYGRgvUSPn1GmDuvpTDwe1tYVTEpb4OS5m6fNdr7dzVPkRrW4MqxUmSDTEiXETVjjinlwyOtJBuSpXB1PrqmFbmvbCuT08P3H3Mm1GGjK6pS1TqbJmN16iRSaQeEJ688zhSnH3E0DyIW6zZCZIcTiQRdFhXUoxEK+f1wA6xmp7bBeL6n9y4G1b8Z7zh6C9RqMYoTQNALb7BJVNGX3U08F6yV7NbTiieyO7PUya9DNwPDxVIRVV+rGNwwRASblBsHFbqKoxuxLScFXGct7QRYPzcAwoV/RRPEzQ/p4EtJJRZucAkwcwbBhiJZb169iwH6ToxYKNSwQRDSD0F0yTP3qeFjb1rJWTQGpTGDs2KZlMUGMUYdoVVVFyBpekjLU9atpEHf9aj2GjW4Kh8+wUgzawqYBRTfi0CFDCiZDjsE58jWybSJURItcwMHNmN3YGTazlI6HdqqBPSKB9kaBMTpD13e63kPUbI1IJsjsDCNasAEAp+Zzi+yp+nwGslNn1KVEKGbkSNthHtfGkLBa1XKIlGQ0erfAY0pO8WTahHbGAo5HdqyOQkMEYgpdHTEJks4MNpvhRlWoo0yBG1qUMG3cdJpOZH8WsgkLN4UWatdqwcRQwBedoHB1SVMpSkobWRLlcoFnugUF0tOGPB7aJRtjrC6dVQc99qo3iNpUaLV43zJhTE4G2kt89MrZybQHtGeG3PHQ5uqxc2eEbFSHdufdED01UI0rGm1aIJncBFySz+yZZwSKgp2buD4D2so421WSADG0BMZUDZGih0zFxxZYkZSqvSQ/wTs1FZIB7amQHA/t7FVIrRpQFUfpj4AQso9QcqyaWvSWZEJDdoHnD4MKs05Ch7afCslnKCTRcq4mAHFlMFgyhFR9V0gKecJkklA+jF6ga2Nwanq1V82k/3KQbUtMzUcGP2qvGoMWEqkCoxqrpmSV2y0YdCpkL9FHOrLnvvIZY/88/4hvXedIrSsh3X40wXZNu9mObCou+I7spoQSsJZkqgRnp6ZNwcwkrM9RR4qvIQUDGYfrj4uGxJZGGQPKHd/VJ6EylUsqgYTgZiWDDu0VCwv3ztaLDvXOVjxuwdj11Lre2XrWUe9svW0QvbMVT60wvN5xC4i7XgXRztYj6tHZanQ2OluNzjTqNb9Mr0dno7PV6EyTXs8wGJ2tJmJGZ+sBhHA9n5gmb9fjjb2z1SqSjc5mhsrxunz/kpbJMZSYLBgVu8FasgFqpbmCzoYg4zXHsCSMr/T0mo8w/txFejy0dTY1Jcvgou1mqg8VUqIAtegYmybXfJLZi70gIESEdu4V+oLQ5sPwFlOB6m9T/WKEYHMBFRPFgqZUbWXQtoSRdrTNfKgvCG1cKvlqE+Qa7NgMkMErozurYx9N8hGrjAvOLtkMQMhTbH9BaKMQrHIqgXcljvL8EVIxCI6KNb6ienQC6onQxgsS4oi0npI0aL1e9ecvB9lOU7Q1ZNDF0zhbOUHiUCDHSjF0Jvso+HmqTVVLdESneJb5HMJEDNlrG9vWalW71LaldGM7lXEaZ4FmClbOqiktUyj5wbbrPev0Hmwz04F3DzC4f+oR0PoY3v+8LVfk7Wdw1Kt62af2r/XbeFnflHj1/YeRvG3tut7crln57ep29keftx2pQ07y/KGRH8re+x8/gUp19eyJV55+4OZ2VIf6ezRlfv8cjZ4OtjToau8sPSMRlQhj62IIdIyqq/pd3w/RZrBF2Vo9q0cnwp+eaZhDTGNG2lkvlk6TaUymsVr2mfIqY4Occ3lf4cVXbmC56yCJvHMoY7E9YBp78P2eacxCAYxrMo2HPaPblRaiXU9+dd/T5Fef4Fc1Wx+ybxAUOTBNV/AxNmBPtqnUfNpN2Tg9v3KH+NW0wXn3XKr7pybTODApk2nsvXFSpmGd5qHVlOJ8ZxrYLSMdePjylKFE/VOLNNPYM0UffHeTaeBioE2mMZnGau4UU2olhui8er+XMlIyYNiFlsl3tiGzA/4B08BDTlj7THflTOK972kS7yeIt1sD1dXK4DhFMM4F8JgDhJxbisSxBnEzQR/aeIR+Jj0Y3D087v6xKfQPTMrkG3tvnNRSMONMqZGXFwqNbeYjFbRGiBiSqaHaJs838BDjsOGZZks9Rb2Ak3wn+Y4snZyMLpigmHHAdHGdfE00EFMpPvmgfBUPgeLhUx/8zD8bgn8mTzwY++Qcm+AcpTYMVDTUqrvgb0ZBtDoDp1G7lL12Wt7a35OVdlfvzs4ECmPM4q2/k3NMzrHWGYTMVBQWoJwbGOcDjAM8wbILpUUbAsuU7n7AOfY9f1dNcNaARTdTrx6OfTKOTTAOrU3LSStwMTow1DTEoiqwxtIs22iTkWYce9bunnHMWo0UltdqnIxjMo61jsFB8sErghzTqIUZEvgUK4TibAoxq5JlTuVzT+8OQW/UEU7Ky5jq5W47N/XvN6/+T/1/h8H4387d21e+q+3izcVo78P4O218xGFu13yP1D+M0YX4PIDN85c749r5/N0PXVr2NNZSa+tLTeOUOocMSbsMpKKPqIvTWaY0gVvgj+5r7Y9IeZtr/em1HlkFKmgNrQaEsTe76wOsACPFmnV2Lco4Lx/sMDzogXBHFUvc9FLvmZO1lxqTrWgwg28pgQnegA9kIFtVmuFO806Gg+OS5JKh/M1NfiRc/O0pbU/v0/YOVa569tre2nEmMm4UNjBuaGDVB/BMCmwI1YXoopM6+GdJnHjQ73QXkzaixbCeDEqHScCbJWDu5Ko5B+AUCxhNruta0UCjolLL5nHt4FMRMC4SwPRM3bZPERXuzfSYRLUJouoWqaWcLCSvGYzhBJGpAOpcTNOl+CwTCfmIqA5LRXqmLs3PS5+aRLUJokIbHWuK4H3WXVKlAlFHP9KZnUpReVdk6q4+LKl1sBYMhTDLBUqX1Mo7dDv6tKSWuP6X0d9SAvq9pefndC9dNcyhBLCGIxi0BvovA16rrkjWkjjKHK32kA4PZgiRVvOw10mIB2fmCyJE5xUGVRDGUZ1g+pdBiEaB9qaa4GJCI1PR9CEhHlIyyfAzPVToX4g2Vt5S0poqKTrQxhkwIXkIOkagqlIh17ApGV//Q7wersvF7nlW2Zl4vbu8y1+t8bFRAxuoGxyp/0k5G6iRNNfUoYsyaUkP8XqwJFTH6/OssjLxend5NxtGl2yb0YBm5N+2sefHj8x95OrHNr6uK4jj9VAC7sDr89ypP/F6d3kHr42dKpYK2JwtmKobJK4IJVmXSbtkhYrRPMTrwRJWHa/Pc4/axOvd5R28mlpsc8VByEMfqBggms5ks4nILpioq0wK2kO8HspTHnh9ng7Iide7y7tpdA6d96UB55GgQcmCN66AjrlU7bUuTeak+Id4PVjty/AzLf4x8Xp3ebfWv6XUUHXV1XfWalBh56+pgo1RBW98N7jk8Xpw0/oA7PN0LE/A3l3eAWw2nF1yGsKovmoUGvBECC1iQuV8C05eITiYOzMA+zzD/BOwd5cfZVtjzsoO52vXW43uFldk5SEoVNZGTUHLeAgeZmvS4cN7zKwB+qIbvosrB0tka869dWdHpMDsLt6/anTx/OW7/vP3hs9fx+tvX8c3f6nXr1q8vK7nLx9cuX/q4vrbDx18/yamy1ruHn584/6dfUNaRLOH6PV4Wj1Ap4dodK9AMWGvQDkK8IvQ+mkhcgAU5+Xi+nbevz/ik6zaxCcdmnC/5dFZ3PTo9ms/Wxmd3vTozKZH5zpZ7MlQ3czweNvDc9seXtj08Dr0Nj083PbwaNvD09sentny8DB0vrdn1+xGhmf9tqWG3zbfC9vme2HTjAWD2zRphG1LjbBptozBb3txNy01bLDbHt6mlXkMYdvY27atEbatEoRNqwSk9Jaxx2rTs8e4aYWKcdMqAatNUy6rTfM9VpsWaqRo24xl0xoLq03re6w2rcyTwm1jb9N2LqtNS40+d9te3E2rBBg2zZYxbFodxWGGb3l4divDe5hcom3Yk1yyqKznoaSSj9t3ez/6dO1bt+fAoxO273lP5tQJ2+d9RRVOOT/+UEHXU83/njqAJx2/LD6t3ycQTtn+vjj/Kdt3wu3L0pcNwvO/e6TkydsXXt8gvL5Ben1l+QPv7pc/dfu72csnb1+Wv7GWnR8nLR9ZVn4xC88/C+PTSbcvyz9ZWH9jI6tfOSWM/916SycfvzB++vyfXb29vPzt3X/dZlILT5eVFZe8Lxf/lMtBsu0Pc2bF5bBeWvsShhNKS2dh7qpltVPWwtxbC2uPRlp7kW3f7c0iP2X7suzUCWvvDmXx6UiWfveerXlicbOmdHbC7MgJS39hZxcLO+vYC69vEFa2UZodya6vI2lyFhY3JMyuSRg/JCwuhZ1FTjhY4ISdUU7YGTWCKeuJM9m19l52rb2wLPDCgRsvHLjxwqZrULLrO9pf1dIXZk3ClpoX9uN54eUefsgVl9sp6bCsdNhFWpOUTqtY1XAbWRarMhNhPVxJBz2lnfarL8ea3QlbkSy8+izM6lmY97J0SEg4JYyFnaIs7BRl6ZDiutyDlXQGiLDTDIXJGeXnf83lRmHqFvbRsbCPi4VDEiwckmBhHx0L+0hZ2EfKwhF8RmHpJu0jlbbshGMEg7+tyU5JOIIpLJ2dsHR20tKThOFE6ypjuyevn7p9I51OJj1+Ye5qpPPThLUjKyydrTT+hbUXKyz9rTR9CWundl3paYXJ2UqTm/Ry8KrLwcLUx8LSgYW5NwsvNwvD1QlLh31l7E/avjA+nfRmE2F2x6vGlJ10TFk4hcAJpxA44RSLMf9rLrewqeVIOrtPOtnYrbkcXjjM5IXDTCOMuGqYQzrmKyybhDeSs/BGbBbeyMzCG5ndCvhZk5lLR82E98WP8a86XcLUIazqsLCqw8JlIty6Xn0nHcQR1pxZWPNk4aopLFzVhIUT2Fg4wYyl99UKV51i4aosg35X1i1XjTnKotcLJ4B56QQw4V2ZY/7X3MYi2Nf5y08cGnf/ysMzBvecL3h+Ga9v/lzbVb1+/cvFr/UVKTKgDJD+BcMfFP7Bhq9UYMfG/s/5y92n75u5fv32b9++fXPTe/yh/726rnkcSXl/GuHB++9buDvk8OfXtd58V9vFm4v7E0THyx9dHS+dv7x99NU/AWyxhhjsVgEA</AdaptiveCompressedXml>
</file>

<file path=customXml/item43.xml><?xml version="1.0" encoding="utf-8"?>
<AdaptiveCompressedXml>H4sIAAAAAAAEAO2dXW/cRppG7xfY/yDovqKqYn1x0PbA8AQzBgKPEWdv9o4fxVgYWTK6lclmf/0+1DiKLbGTDqZ57Kz7xonULR42WXXILj5v1ebP//P26uyfdbu7vLl+cu6+sud/fvqf/7F5/abW27MX45PzELtpCm40jffOhFSyaV3Vj3VwfU2hdsWdn73s3tYn56++/+osnuvvz842u3kLf6nT5fXlrba9u/utfr+t7262t68/fvX9i3r5Xbe93d3/eP/+V/r13e503pfOdtn4MPUmWDeZNg2jsWXyNaQp9009/+DvtYVvbobuI8j731+OZ7c/vdNup/Ozi4cvDvXq6tk4butud7a9+fHJuT0/G26ufniro+QX3v+P+tNTt7mY//MR/GKRvhm2l7d1e9k93Ey9qm/r9e1rHfxu7N7pPfOH9ucP3jfv/fXutrse6qNXPnhNezzOp+XZy9d/f/W3F8+/+frZty9fvPyre/wB5l3du8mfd2u3BHv/2tmldtQ93tG798zH+Uxvurz96bu7Q94u7cG8D++3tvTatl7pSP6zPu+u6vXYbb9+D76Zpl29fXJu9LHGH7Z3R3umzEfO2bRnl4b3W3kxLr7+8TuctXZz8Rt/8ttvuL3bq328RwepLB+kmbR3S5uLPYdp4XzvOav3L6gVPmjMC812Bv7cQ3+l38ax7ydXrYmpBBNaP5iSUqMeHN3onO/avqzdb5s9/daf+u2n7Lf21G0/226b2imUJrWmbfpoQp+C6Xyq6ra2H0vyoYnd2t027Om2zanbpnDquKeOe/frhx03ZJ8aO5jRtcmEwTamc1M1re+btmbdLoe4dseNezpuOHXcT9txTzfKn2/HnWJsk7XJuCm3JjQhmeJqZ1KTurG2w9R2q3fcpffPPTaeOu6n7bj+1HE/245bu9i0qToT+05X3OJ7U/LQm6lt+7Gr1ft29ZGpvKfjplPH/bQdtzl13M+2445j6XKN2cQc1XGD/q9U641v+qbvh7YbSrN2x104nncdN5867qftuOHUcT/bjuunNoRu7E2cotN33DyZfgrFjGMu+oabx+LtKh3XuV96rt3Tc8sX33O9S+2hXXdxJ36t67ItrfONLgWuMcmHakI7JdOV1pra9F1p4tDltM69nWt+u6W1p5bm24MvEr+7pT1mRZC171KzBiuDrPXM8JBVkuU+VykHP0o7Bmyhh64GI5tiIdtiaQsGiyVxhzH5vF5rZC/Aoa/F1TKakP38Ty2mjbYam2N0Q+OHqV3pVs//9gXY2dMV2HOdqA0euwI72xTsUiXYw1a8Lgy7Vs0w7Fo1wxoSht17zjCy6XOX/BmGXfJnGGarGQYaJFjQIMGCBgkWNEiwoEGCBQ0SLGiQsHeodBUYaJBgQYMESxrEkQZxpEEcaRBHGsSRBnGkQRxpEEcaxJEGcaRBHj52WRdGGsSTBvGkQTxpEPILfPCkQTxpEE8axJMGaUiDNKRBGtIgDWmQhjRIQxqkIQ3SkAZpSIM0pEECaZBAGiSQBgmkQQJpkIf1L+vCSIME0iCBNEggDRJJg0TSIJE0SCQNEkmDRNIgkTRIJA0SSYNE0iBc8miGkQZJpEESaZDD4+bHgJEG4ZJHM4w0SCINsmKo+TEskwZZMS22ACMNkjmD+AxaXzDunAnGnTPB0HPGWV8wzvqCcdYXjLO+YJz1BeOs7zNofcFIg4DWF4w0SCYNkkmDZNIgmTRIJg2SSYMU0iBczcsMIw3ysPB7XRhpkEIapJAGKaRBCmkQsBLBZ7ASQTDSIGAlgmCkQcBKBMFIg4CVCIKRBgErEQQDDVLASgTBQIMUsBJBMNAgBaxEEAw0SAErEQQDDVLASgTBSIOAlQiCkQYBKxEEIw0CViIIRhoErEQQjDQIWIkgGGkQsBJBMNIgYCWCYKRBwEoEwUiDgJUIgpEGASsRBCMNAlYiCEYaBKxEEIw0CFiJIBhpELASQTDSIGAlgmCkQcBKBMFIg4CVCIKRBgErEQQjDQJWIghGGgSsRBCMNAhYiSAYaRCwEkEw0iBgJYJgpEHASgTBSIOAlQiCkQYhM6mFzKQWMpNayExqITOphcykgnOgzjDSIGQmtZCZ1EJmUguZSS1kJrWQmdRCZlILmUktZCa1kJnUQmZSC5lJLWQmFZyH3ZHzsM8w0iBkJrWQmdRCZlILmUktZCa1kJnUQmZSC5lJLWQmtZCZ1EJmUguZSQUXxHDkghiOXBBjhnEGSREcdEkRHHQRjNOVYJyuBON0JRinK8E4XQnG6UowTleCcboSjDQIOOgiGGkQcNBFMNIg4KCLYKRBwEEXwUiDgIMugpEGAQddBCMNAg66CEYaBBx0EYw0CDjoIhhpEHDQRTDSIOCgi2CkQcBBF8FIg4CDLoKRBgEHXQQjDQIOuggGGiSBhcCCgQZJYCGwYKBBElgILBhokAQWAgsGGiSBhcCCkQYBC4EFIw0CFgILRhoELAQWjDQIWAgsGGkQsBBYMNIgYCGwYKRBwEJgwUiDgIXAgpEGAQuBBSMNAhYCC0YaBCwEFow0CFgILBhpELAQWDDSIGAhsGCkQcBCYMFIg4CFwIKRBgELgQXjDFJa0PqCcedMMO6cCYaeM876gnHWF4yzvmCc9QXjrC8YZ/3SgtYXjDQIaH3BSIOA0z8IRhoEnP5BMNIg4PQPgpEGAad/EIw0CDj9g2CkQcDpHwQjDQJO/yAYaRBw+gfBSIOAlQiCkQYBKxEEIw0CViIIRhoErEQQjDQIWIkgGGkQsBJBMNIgYCWCYKRBwEoEwUiDgJUIgpEGASsRBCMNAlYiCEYaBKxEEIw0CFiJIBhpELASQTDSIGAlgmCkQcBKBMFIg4CVCIKRBgErEQQjDQJWIghGGgSsRBCMM0hrwUoEwTiDCMYZRDDOIIJxBhGMM4hgnEEE4wwiGGcQwUiDgJUIgpEGASsRBCMNAlYiCEYaBKxEEIw0CFiJIBhpELASQTDSIGAlgmCkQcBKBMFIg4CVCIKRBgErEQQjDQJmUgUjDQJmUgUjDQJmUgUjDQJmUgUjDQJmUgUjDQJmUgUjDQJmUgUjDQJmUgUjDQJmUgUjDQJmUgUjDQJmUgUjDQJmUgUjDQJmUgUjDQJmUgUjDQJmUgUjDQJmUgUjDQJmUgUjDQJmUgUjDQJmUgUjDQJmUgXDDOI9OIuGDw78ZMFxadsZhrlxhmFunGGYG2cYpqsZRjZ9LgA7wzBdzTCwU0fuYZ0PmXuaO8Ow2wLBuKdMgnEjPDOMPIzcCM8MAzs1uMSmYFy0d4aRh5GL9voATv8gGNjPoueeefrYcEOAPgYu5DXD1vtk96/sHrx0/8Lr+vFfbS6G7eVt3V52H/x6c7Gt7262t6+67Yfv3vzy27MX+iw156mrpZjcNtEEPwXT2qk1eRqHMLlacu0+/qibb26G7vby5vrh7l2OZ7d3Hzk9/siboV5dPRvHbd3tzrY3P+q4hPOz4ebqh7fXT87twh/8o/701LnNxfzfjz/sIn+zcAjufv/LMTvrxu6d3jN/7IWL9ubyenfbXQ916Wz9/Jp2edQnfPXs5eu/v/rbi+fffP3s25cvXv518SxvLvZucrPnHH/42r/aWuHG99oAPjxtCpjKFIwbS2wKmDwSDBxxI+sBW7IesCVrXlqw5sV7cAJxTy7A61ddgJe9CvuxutTY3sTGVzN/zzNq/fox2BCbXGw3NetcheMBV2F/ugqvOZzGNjU3tV2JZTSt6xoT2nEwbbHJuKGm4rrejZ1dp6mlA5pac2pqHvwOH8uKI7dsu7a25MH63rRDaE0Ymt6UmpKZl/yONU9DF+o67Tof0K7DF9+unQPH+GYY91VGMO4JqgNHL2cYdw+uayyXwRCMy2AIxn27EIz7RigYl8EQjDQImOISjDQImOISjDQImOISjDNIaMDWKBjXGgXjWqNgXGsMDdgaBSNbI5gpFIy7ngnGXc8E465ngpEGATOFgpEGAee5DA04z6VgpEHAeS4FIw0CznMpGGkQcJ5LwUiDgM+1BCMNAs5zKRhpEHCeS8E4g+QWnLRFMK5TC8Z1asG4Ti0Y16lzC07aIhjXqQXjOrVgZKcGJ20RjDQIOGmLYKRBwElbBCMNAk7aksGFBL2NYBmWYNyzWsG4hKtgXJDHRq41zjCyNXJTCM0wLlYmGBdbF4wrDxGMNAg3hdAMIw3CTSEkGDeF0AwjDcJNITTDSIOAhS+CkQbhwiczjDQIWDonGGkQLnwyw0iDcOGTGUYWuXMPxX0ER1J9LCuuQ8DmMvs+lKnL1nS1jSZMvjdl9MFkF8bO+Tq19cFl4Fi5zHJALjN+8blMn8EyXp9WXMKJbddjnnItatfTNA0mNKUzpTaNkSZyaIMLXR/XadftAe06ndr1mpOSwNVBvoljbEfjU5xrdIfJlGGcTFR7G1s3tF3uV2lq3h7Q1PKpqXlu+Tbpmrt1zOBKcS6Dj8VdBh+LO/CUzTAyag4+FheMjJqDyz8KRkbN0U4NLv8oGGkQcPnHOV5AwkiDgMs/CkYaBFz+MQRwuSzBwDhlAJfLEgw9Z2CcMoDJK8HAOGUAk1chgMkrwcA4ZQCTV4KRBgGTV4KRBgGTV4KRBgGTV4KRBgGTV4KRBgGXyxKMNAi4XJZgpEHAGd8EIw0CLpclGJndBOdk0JcYMigKzskgGBk1B+dkEIyMmoNzMghGRs3BKnjByKg5WAWfW7AKXjDSIGAVvGCkQcAqeMHIaB73eGSGkXFK7vHIDEPPGRmnBKffE4yMU4Jzs9rIPR6ZYWSckns8MsNIg3CPR2YYaZCWNEhLGqQlDbJiKvURLFnQIMmCBkkWNEiyoEGSBQ2SLGiQZEGDJAsaJIELpwhGrsgIHsaGvJULjvsC70Pi5vLy0XHPPOfZr9c7Z2xEONjkJhs6U++W8Yn6v7ZWZ2woLkyT67t2WCci7A6ICJdTRHjNVSvZplZ8zTlFa2JXvAmuaUzp9E/qcz8Fn33brbNilPcHNLX21NQ8mEy0BXwYZQv4MEowbihZMG4oWTBuKFkwbihZMO5hlGDcwygLLgM3w7iHUYKRBgEfRglGGgR8GCUYaRDwYZRgnEEaC05cLBi4BKIFJy4WjOtngoGLO1pw4mLBuH4mGNnPwImLBeOu1IKRBgErNBsLVmgKRhoErNAUjDQIWKEpGGkQsEJTMNIgYIWmYKRBwHEQwUiDgBWagpEGASs0BSMNwkUQZhhpEC6CMMNAgzgugjDDQIM4LoIww0CDOC6CMMNAgzgugjDDQIM4LoIww0iDONIgjjQIOOOAYKRBwBkHBCMNAs44IBhpEHDGAcFIg4AzDjRg+maGkQYh13qx5GJAllwMyJKLAVlyMSCLNhByMSBLLgZkycWALLkYkCUXA7LkYkCWXAzIglNSCEYaBJySQjDSIOCUFK0HJ24QjOtnrecWKZlhXD8TjOtngnH9TDCunwlG9jNukZIZxl2pBSMNAgZgWw8GYAUjDQIGYAUjDQIGYAUjDQIGYAUjDQIGYAUjDQIGYAUjDQIGYAUjDQIGYAUjDZJIg3B1jDOMNAgY7W09GO0VjDQIGO0VjDQIGO0VjDQIGO0VjDQIGO0VjDQIGO0VjDQIGO0VjDQIGO0VjDQIGO0VjDQIGO0VjDQIGO0VjDQIGO0VjFysFVwUWTBuzhLByKlfuK+5PgRyNd/EPWWaYWBrTOBsmSGDq9OHAq7hHlou3zjDwH7WcvlGwbghQB/BiIaPjhtOmmHkJwNnpY0OnLs1gndXM4xcMJ57iCAYNwToYwAn1ouBe+bpYwGnmhbs/8ucYHaoTRqqNzm1vdEtSDW97nrM1Ha963JX7MP7hGPNCRZ+e04wb7/4OcFcPjyM78/f/zh/Qlf8593ypjr5vjTO2DFZtbwxmjKOjZlim5t+KuM0TOu0vOaAludOLS8fXnPyx2p5ZXK1bWxrhpKqCUPnTFeawbjSNPqS3oUxrzTlZjyg5flTy/sdxSx/rJaX++DsaK1puhBNCO1oujaMJvrRzg+efZpWann5gJbXnFqeO3xU5I/V8oq1Q2/zaPLosglj0dXWDtaUpsYc2zDldlyl5R1ymxe++IbX+BVHyOD7Om99slNjkqvOhMYV0/vJm34afO2mITUPp0s4Uks75OIav/iW5lOzYjqYbWqdH9t+KM74UCS13g2mT1M2un/wWZ8z2mady2k6oKmlL76puXx4IjF8eDUN9rO6mm4u3unHXza8edPtnr/prr+vu6e32x/q5uKDX9y/6XL3/P32v77u+qs6vn/v49/f/8nSDh3UBvad/99/7vec933n/OOLWF6aVOXxuV7qYosnds9J3YyXu7sj9/UBO7Xgun9jjx5+4rgU9Tri9hcnIj7i9tNSmeUxj89SYOyox39h8Pyo+7/weO+o21/4vnHU7S+M4Rx1+wujk0fd/rr9a3GVvqNuf+XzuzQR3lG3v3L7WZru7qjbX7v9rOuftDSj0VH9v/b1Zd3+lZaK6Y+5/aXExVG3v/LxWSpAOub2l8oTjrr9df2WlooQjrr9df2WVr7/zGvff658/5ZWvv9MS6Hfo+7/usd/8enyUbe/7vnNS1NoHXX7Kx//pYmyjrr9df2clyaNOub2V74/ySt//80r3//kte9/dHzOLnf/dT10t/X7m+3l/1b9eh7IWrlZrf21bOVhoaXY+FG/Fqx9W73y/i9l+I+6/XVvi9LS5FPH3P5SJcBRvxasrNWlmOlRbytWvqwtTUp7VG2vfdvSfBptr6uNvDSP+lG73cp3A0sLBRz1srPy/q+spbLy8SlLaycctf2s/G1zaSalo7bPle8ml+b/+7eeD/7Kk8DFB78LD303V93u9ts6bevuzXeXb+tTb701Nhrvv3PpT7H9kw9fubaJ0cX/3lw8fPf9ZnZvbn58fnN9K+IL/bvd1WF+0r97OnVXu7q52Pv6/RbeXI5jvf45IvDRZ1nODdyHFuKjx7i/JwG4GEs4BnJ/Imc15P5s91pI9wkO7P5Q3WqfsvDI3/UpNxfL3efnRMfrN7Xe/qVOl9eX9383d8qPfjv/0ebi7q1P/w9OhgWc0twBAA==</AdaptiveCompressedXml>
</file>

<file path=customXml/item44.xml><?xml version="1.0" encoding="utf-8"?>
<AdaptiveCompressedXml>H4sIAAAAAAAEAO2dXW8cx5WG7xfY/0Dwvsyq6vrqYKRAUIxEgKEIlvdm7/qj2iJCkwJJJ/Eu8t/3bVqSxWGPNEKmH8mrSQBZ4gz76Y+qp7urzjm1+eM/f7o4+Xu9vjm/unx06r6xp398/J//sXn5qtbbk2fjo9MQu2kKbjSN986EVLJpXdU/6+D6mkLtijs9ed79VB+dvvjxm5N4qt8/OdnczFv4U53OL89vte2bu5/q59f19dX17cv7n775UB+/7q5vb9798933X+jHd7vTeV8622Xjw9SbYN1k2jSMxpbJ15Cm3Df19L3f1xa+uxq6e5A3Pz8fT25/ea3dTqcnZ9sfDvXi4sk4Xtebm5Prq388OrWnJ8PVxc8/6Sz5he//rf7y2G3O5v/cg58t0jfD9fltvT7vtjdTL+pP9fL2pU5+N3av9Z35oP3p1vfmvb+8ue0uh/rgk/c+0x6P82V58vzlX1/85dnT77598v3zZ8//7B4ewLyrOzf5drdulmBvPjs51466hzt69535PJ/oS+e3v/xwd8rbpT2Y9+HN1pY+u64XOpN/r0+7i3o5dtffvgFfTdNNvX10anRY48/Xd2d7psxnztm0Y5eGN1t5Ni5+fv8bzlq7OfvIr3z8C7d3e7WL9+AkleWTNJN2bmlztuM0LVzvHVf13QdqhVuNeaHZzsC3PfQD/TaOfT+5ak1MJZjQ+sGUlBr14OhG53zX9mXtftvs6Lf+2G8/Z7+1x277xXbb1E6hNKk1bdNHE/oUTOdTVbe1/ViSD03s1u62YUe3bY7dNoVjxz123Lsfb3fckH1q7GBG1yYTBtuYzk3VtL5v2pr1uBzi2h037ui44dhxP2/HPT4of7kdd4qxTdYm46bcmtCEZIqrnUlN6sbaDlPbrd5xl74/99h47Lift+P6Y8f9Yjtu7WLTpupM7DvdcYvvTclDb6a27ceuVu/b1Uem8o6Om44d9/N23ObYcb/YjjuOpcs1ZhNzVMcN+lup1hvf9E3fD203lGbtjrtwPu86bj523M/bccOx436xHddPbQjd2Js4Rad33DyZfgrFjGMuesPNY/F2lY7r3G891+7oueWr77nepXbfrru4Ex/qumxL63yjW4FrTPKhmtBOyXSltaY2fVeaOHQ5rfNs55qPt7T22NJ8u/dN4pNb2kNWBFm7bjVrsDLIWs8M26ySLHdcpew9lXYI2EIPXQ1GNsVCtsXSFgwWS+JOY/J5vdbI3oBDX4urZTQh+/mPWkwbbTU2x+iGxg9Tu9Kjnv/4DdjZ4x3Yc52oDR67AzvbFOxWJdh2K14Xht2rZhh2r5phDQnDnj1nGNn0uVv+DMNu+TMMs9UMAw0SLGiQYEGDBAsaJFjQIMGCBgkWNEjYOVS6Cgw0SLCgQYIlDeJIgzjSII40iCMN4kiDONIgjjSIIw3iSIM40iDb0y7rwkiDeNIgnjSIJw1CvsAHTxrEkwbxpEE8aZCGNEhDGqQhDdKQBmlIgzSkQRrSIA1pkIY0SEMaJJAGCaRBAmmQQBokkAbZzn9ZF0YaJJAGCaRBAmmQSBokkgaJpEEiaZBIGiSSBomkQSJpkEgaJJIG4SKPZhhpkEQaJJEG2T/c/BAw0iBc5NEMIw2SSIOsGNT8EJZJg6wYLbYAIw2SOYP4DFpfMO6aCcZdM8HQa8ZZXzDO+oJx1heMs75gnPUF46zvM2h9wUiDgNYXjDRIJg2SSYNk0iCZNEgmDZJJgxTSIFzOywwjDbKd+L0ujDRIIQ1SSIMU0iCFNAiYieAzmIkgGGkQMBNBMNIgYCaCYKRBwEwEwUiDgJkIgoEGKWAmgmCgQQqYiSAYaJACZiIIBhqkgJkIgoEGKWAmgmCkQcBMBMFIg4CZCIKRBgEzEQQjDQJmIghGGgTMRBCMNAiYiSAYaRAwE0Ew0iBgJoJgpEHATATBSIOAmQiCkQYBMxEEIw0CZiIIRhoEzEQQjDQImIkgGGkQMBNBMNIgYCaCYKRBwEwEwUiDgJkIgpEGATMRBCMNAmYiCEYaBMxEEIw0CJiJIBhpEDATQTDSIGAmgmCkQcBMBMFIg5AxqYWMSS1kTGohY1ILGZNayJhUsAbqDCMNQsakFjImtZAxqYWMSS1kTGohY1ILGZNayJjUQsakFjImtZAxqYWMSS1kTCpYh92RddhnGGkQMia1kDGphYxJLWRMaiFjUgsZk1rImNRCxqQWMia1kDGphYxJLWRMKrgghiMXxHDkghgzjDNIiuCgS4rgoItgnK4E43QlGKcrwThdCcbpSjBOV4JxuhKM05VgpEHAQRfBSIOAgy6CkQYBB10EIw0CDroIRhoEHHQRjDQIOOgiGGkQcNBFMNIg4KCLYKRBwEEXwUiDgIMugpEGAQddBCMNAg66CEYaBBx0EYw0CDjoIhhpEHDQRTDQIAlMBBYMNEgCE4EFAw2SwERgwUCDJDARWDDQIAlMBBaMNAiYCCwYaRAwEVgw0iBgIrBgpEHARGDBSIOAicCCkQYBE4EFIw0CJgILRhoETAQWjDQImAgsGGkQMBFYMNIgYCKwYKRBwERgwUiDgInAgpEGAROBBSMNAiYCC0YaBEwEFow0CJgILBhnkNKC1heMu2aCcddMMPSacdYXjLO+YJz1BeOsLxhnfcE465cWtL5gpEFA6wtGGgQs/yAYaRCw/INgpEHA8g+CkQYByz8IRhoELP8gGGkQsPyDYKRBwPIPgpEGAcs/CEYaBMxEEIw0CJiJIBhpEDATQTDSIGAmgmCkQcBMBMFIg4CZCIKRBgEzEQQjDQJmIghGGgTMRBCMNAiYiSAYaRAwE0Ew0iBgJoJgpEHATATBSIOAmQiCkQYBMxEEIw0CZiIIRhoEzEQQjDQImIkgGGkQMBNBMNIgYCaCYJxBWgtmIgjGGUQwziCCcQYRjDOIYJxBBOMMIhhnEME4gwhGGgTMRBCMNAiYiSAYaRAwE0Ew0iBgJoJgpEHATATBSIOAmQiCkQYBMxEEIw0CZiIIRhoEzEQQjDQImIkgGGkQMCZVMNIgYEyqYKRBwJhUwUiDgDGpgpEGAWNSBSMNAsakCkYaBIxJFYw0CBiTKhhpEDAmVTDSIGBMqmCkQcCYVMFIg4AxqYKRBgFjUgUjDQLGpApGGgSMSRWMNAgYkyoYaRAwJlUw0iBgTKpgpEHAmFTBSIOAMamCYQbxHqyi4YMDjyw4Ltp2hmFunGGYG2cY5sYZhulqhpFNnwuAnWGYrmYY2KkjN1nnQ+Zmc2cY9lggGDfLJBg3wjPDyNPIjfDMMLBTg0tsCsaF9s4w8jRyob0+gOUfBAP7WfTcnKePDTcE6GPggrxm2HpH9u6Tm62P3n3wst7/rc3ZcH1+W6/Pu/d+vDm7rq+vrm9fdNfvf3vz209PnulYas5TV0sxuW2iCX4KprVTa/I0DmFyteTa3T/UzXdXQ3d7fnW5vXvn48nt3SGnh4e8GerFxZNxvK43NyfXV//QeQmnJ8PVxc8/XT46tQu/8Lf6y2PnNmfzf+8f7CJ/s3AK7n7+2zk76cbutb4zH/bCTXtzfnlz210Odelqvf1MuzzqCF88ef7yry/+8uzpd98++f75s+d/XrzKm7Odm9zsuMbvf/ZrWyvc+F4bwMnTpoBRmYJxY4lNASOPBANH3Mh8wJbMB2zJnJcWzHnxHiwg7skFeP2qC/Cyd2E/Vpca25vY+Grm9zyj1q9/Bhtik4vtpmadu3Dc4y7sj3fhNYfT2KbmprYrsYymdV1jQjsOpi02GTfUVFzXu7Gz6zS1tEdTa45NzYPv8LGsOHLLtmtrSx6s7007hNaEoelNqSmZecnvWPM0dKGu067zHu06fPXt2jlwjG+Gca8ygnEzqA4cvZxh3DO47rFcDIZgXAyGYNzbhWDcG6FgXAyGYKRBwCguwUiDgFFcgpEGAaO4BOMMEhqwNQrGtUbBuNYoGNcaQwO2RsHI1gjGFArG3c8E4+5ngnH3M8FIg4AxhYKRBgHrXIYGrHMpGGkQsM6lYKRBwDqXgpEGAetcCkYaBJzXEow0CFjnUjDSIGCdS8E4g+QWLNoiGNepBeM6tWBcpxaM69S5BYu2CMZ1asG4Ti0Y2anBoi2CkQYBi7YIRhoELNoiGGkQsGhLBhcS9DaCaViCcXO1gnERroJxgTw2cq1xhpGtkSshNMO4sDLBuLB1wbj0EMFIg3AlhGYYaRCuhJBgXAmhGUYahCshNMNIg4CJL4KRBuGCT2YYaRAwdU4w0iBc8MkMIw3CBZ/MMDLJnZsU9xEcSfWxrLgOARuX2fehTF22pqttNGHyvSmjDya7MHbO16mtW7eBQ8Vllj3iMuNXH5fpM5jG69OKSzix7XrMU65F7XqapsGEpnSm1KYx0kQObXCh6+M67brdo12nY7tesygJnB3kmzjGdjQ+xTlHd5hMGcbJRLW3sXVD2+V+labm7R5NLR+bmueWb5OuuUfHDK4U5zI4Le4yOC3uwEs2w8hQc3BaXDAy1Bxc/lEwMtQc7dTg8o+CkQYBl3+cwwtIGGkQcPlHwUiDgMs/hgAulyUYGE4ZwOWyBEOvGRhOGcDIK8HAcMoARl6FAEZeCQaGUwYw8kow0iBg5JVgpEHAyCvBSIOAkVeCkQYBI68EIw0CLpclGGkQcLkswUiDgBXfBCMNAi6XJRgZuwnWZNBLDBkoCtZkEIwMNQdrMghGhpqDNRkEI0PNwSx4wchQczALPrdgFrxgpEHALHjBSIOAWfCCkaF53PTIDCPDKbnpkRmGXjMynBIsvycYGU4J1ma1kZsemWFkOCU3PTLDSINw0yMzjDRISxqkJQ3SkgZZMSr1ASxZ0CDJggZJFjRIsqBBkgUNkixokGRBgyQLGiSBC6cIRq7ICJ7GhnyUC457gfchcbW8fHTcnOdc/Xq9a8aGCAeb3GRDZ+rdMj5Rf2trdcaG4sI0ub5rh3VChN0eIcLlGCK85qqVbFMrvuacojWxK94E1zSmdPoj9bmfgs++7dZZMcr7PZpae2xqHoxMtAWcjLIFnIwSjBtKFowbShaMG0oWjBtKFoybjBKMm4yy4DJwM4ybjBKMNAg4GSUYaRBwMkow0iDgZJRgnEEaCxYuFgxcAtGChYsF4/qZYODijhYsXCwY188EI/sZWLhYMO5OLRhpEDBDs7FghqZgpEHADE3BSIOAGZqCkQYBMzQFIw0CZmgKRhoEHAcRjDQImKEpGGkQMENTMNIgXAjCDCMNwoUgzDDQII4LQZhhoEEcF4Iww0CDOC4EYYaBBnFcCMIMAw3iuBCEGUYaxJEGcaRBwIoDgpEGASsOCEYaBKw4IBhpELDigGCkQcCKAw0YfTPDSIOQa71YcjEgSy4GZMnFgCy5GJBFGwi5GJAlFwOy5GJAllwMyJKLAVlyMSBLLgZkwZIUgpEGAUtSCEYaBCxJ0XqwcINgXD9rPbdIyQzj+plgXD8TjOtngnH9TDCyn3GLlMww7k4tGGkQMAC29WAArGCkQcAAWMFIg4ABsIKRBgEDYAUjDQIGwApGGgQMgBWMNAgYACsYaRAwAFYw0iCJNAiXxzjDSIOAob2tB0N7BSMNAob2CkYaBAztFYw0CBjaKxhpEDC0VzDSIGBor2CkQcDQXsFIg4ChvYKRBgFDewUjDQKG9gpGGgQM7RWMNAgY2isYuVgruCiyYFzNEsHI0i/ca64PgVzNN3GzTDMMbI0JrJYZMrg6fSjgGu6h5eIbZxjYz1ouvlEwbgjQRzBEw0fHDSfNMPLIwKq00YG1WyP4dDXDyAXjuUkEwbghQB8DWFgvBm7O08cClpoW7P9LTTA71CYN1Zuc2t7oEaSaXk89Zmq73nW5K3b7OeFQNcHCx2uCefvV1wRzef9gfH/65p/zEbriv+yWN9XJ96Vxxo7JquWN0ZRxbMwU29z0UxmnYVqn5TV7tDx3bHl5/5yT31fLK5OrbWNbM5RUTRg6Z7rSDMaVptFLehfGvFLJzbhHy/PHlvcJySy/r5aX++DsaK1puhBNCO1oujaMJvrRzhPPPk0rtby8R8trji3P7T8q8vtqecXaobd5NHl02YSx6G5rB2tKU2OObZhyO67S8vZ5zAtffcNr/IojZPBznbc+2akxyVVnQuOK6f3kTT8NvnbTkJrtcgkHamn73FzjV9/SfGpWjA5mm1rnx7YfijM+FEmtd4Pp05SNnh981nFG26xzO017NLX01Tc1l/ePSAzv302D/cLvps04liEPjamha03wUzD9MFQzjPP/Y0jdSpXU33t1XThFvxZSt58guYuurxfbW7mt/7x9/L/2X5uzu79tfXr3K3+q0/nl+by9N3uvbnCvid41gIXhv7sr/2xcurYP2kRZbpiLW9icbe3X1uFvH+i+D+ytC9VGvSDqfya0fTL9GIopPnZD6UsTt9M9D3+hm50X+hMUc7zQH77Qdci+nWxjSsl6apl8b8qgW4ntRnXmMSef1nk+fu9Ch50XOh8v9KEu9DDazg3OmSlGr2eG3Juuj8FMYaxd7by6+zrDju9d6LjzQn/CeivHC/2RhXX0phud7UwTSzAh1s70weuW3bR9E/RsmPLqPXrp+79e6E9Y7eR4oT98oUdbUte7xjStq/OyNr1pU+1N6tqkxzSb6naMxuEvdN51od0nTGEdL/SHL3Q7Tj6Ogx6421ave7nPpq+TNW5ILri+n4btCefDX+iF0/DmQn/CjNHxQr9/oTdnr/XP397bNq+6m6evussf683j2+uf6+bsvR+8+9L5zdM3r2/fXnb9RR0fT93Fjb788IN3v7P0wrfXO/au9+tPf7fe8V696536/iBhXipa+fAKLrXpxRfnHS/Nm/H85u7MfbvHTi2MJf0be7R9xHEpleaA219c6OWA209LZWwOeX6WEnIOev4XgpMOuv8L4ZMH3f7CfM5Bt78wR37Q7S9Efxx0++v2r8VV0A+6/ZWv71Kh8YNuf+X2s1RO/KDbX7v9rOuftFQx9qD+X/v+sm7/SkvFyg65/aWI9oNuf+Xzs1Tg4ZDbX0r/Puj21/VbWkryPuj21/VbWvn5M6/9/Lny81ta+fkzLSVVHnT/1z3/i9G7B93+utc3L5UoPuj2Vz7/S4WID7r9df2cl4ryHnL7Kz+f5JXff/PKzz957eefZh60u/mvy6G7rT9eXZ//T9WP51GvlZvV2q9lKw8LLaXlHvS1YO3H6pX3fylH+qDbX/exKC0V9z3k9pcyrQ/6WrCyVpfS+A76WLHybW1p0Y+Danvtx5bm82h7XW3kpXWqDtrtVn4aWFqI7aC3nZX3f2UtlZXPT1lam+6g7Wflt82lSrUHbZ8rP00u1Vf/t+YHPzATuBhYuxBUu7nobm6/r9N1vXn1w/lP9bG33hobjS8/uPYPrvmDc984b22y7r/nKeP73363mZtXV/94enV5K+Iz/Xl9U4d5xvnm7bzvzs/fbeHV+TjWy7dT8veOZXme/l2UwIPIvE/KsFoMAzgEcnfGw2rI3bmzayHdZzixu5OWVjvKwiM/6Sg3Z8vd521Ix8tXtd5uBYLMnfLeT+df2pzdffXx/wEheIm4MuoBAA==</AdaptiveCompressedXml>
</file>

<file path=customXml/item45.xml><?xml version="1.0" encoding="utf-8"?>
<AdaptiveCompressedXml>H4sIAAAAAAAEAO1d244bNxJ9X2D/QdB7ZXhnMZAnMBxj10DgGLGf9q1IFuPByjOGJCcxFvvvWz0jT+bSilpYt6PIDQNjqclmkzx16kIWW4vvfnu3nP3Cq/XF1eWTuf5Gzb87//vfFq/fMm9mL6pc0rpkqxRoogyuBguY2EMjrBVbic3V+ewlveMn8+85b2avPiyXc2ljNlusu1a+53ZxebGR9tfXV+X6it9frTav75duC6X4Pa0269uvt/VfyeXrLilyjtBF0LVpcM1ZyC0EINRIRv4FW+d37pcWfrgqdO8h2+sXdbb5+F66Huazs4eFhZfLp7WueL2era5+fTJP81m5Wn54JzOleur/mz+e+7Q46/6/9/Sz3scvyupiw6sLetgOL/kdX25eCwJU6b3U6UZt5g/qdd2/XG/osvCjkjtl0uUqA3z19OXrH1/988WzH54//enli5f/MI9H0HV1Z5OfurXue9i2bHYhHbXJx8d9va7WzfVM6l1sPr65nnbd14muG9sGezq4oxu3BTJtD2a/Z54XZ7/L1B9IGiYdbDQErAyC056AQlDAJVijWyZf8yiSptV+UYtmErXk8URETQdUzVgEDFzB+aIAnWui1JxjdroV4nFETQ8QNZxELfl0IqLWVNG5UAPfcgBX2EJyInRcm3NVleoCjSJqZoBW02GyoCaZMFTW3Hz7tRthUP5Q0Xso5qjMych5yrV5CmCycWK9SxWVGhPY7Epmq4qqfhw5H6BSdVSTnCcz2FOc5HynnFeLznqKoIISOcfqRM61guqZWo7aRB3HkXMzRM7tVy/n4wrbI0cFB/vE/y+pvqycF2tLi0Qi5038FiQLmEsBbMSZSWL/PI7fcsdtiTvE3H2VQr7ipQzwF35GS76stHq+lcOr1ta8eTIHEeb6YXU9CZ3EXQc6apdvU7atvKi95fdraKXEgO65ZX+FzXWvdj3vEWGwnyHdk3a21El37zTtNY/G2aFMTsdN3WBsLpU8WJ8TOEpddGsKJFLEJkfUmMambg92NxbKfZ0Wah951cTdibvXywVBZxMMkHUILtkKOYqPqRQZUhpNsuO4l3e42zNFW+5OhrePu5PdnbjbgU5UyKC10LwYX9c4ARo2EKyypbacWOPY3NU7Q0PnJ/L2kNdM5J3IK0NxuRUVghUvOTG44jKQd/I1cqTglXG5jE7enuWILXnDRN4e8tqJvBN5O/JG761NBRBRIt7QPGQVGKK3qviiYvTjpA7cIW/Pet4Nd/3E3d7lqom8E3lvkjGMEFYFCMYYcIoYsnNig9m6kJR11rqxydtX/4a8cSJvH3knt3kibwe6cNQGxRW0VhW6jBZImDT4ZpNLWXtfRl+vcjuzW77OpL295HUTeSfydhm3xqrKFCEbTeByCIBNPvnCKaTEWZMdm7x2J3mn9ape8vqJvBN5u0Qk5VvyQYmf7OWPdxHINg1WN628iZXUOOT1Q9zmA/JKl5R5+bCVDf+2Of+P+q8IQffpQen1Lb+fZtn2XrTKPZZfI656yL5broYJwQ7JXJw96NeD4T8c6FAt7WzjZBMETwiu2QLZVoTUJVZq1BzUOIsbfsjixgHJ6hPQe/Z+tQmkWCLfQOJLMyNk1TxYTDVWqxOOlELr96dc4YTzZ8PZseUaShKl3YFdBeKkowFKuQYfk25xnH3CMADnU1HcvW7Fl8XZOnRFOYIa2AvOUUMusUEtqqEPnSZvo+Ac9+OcDkiIP2qcxWn985EuUQu6tUn45K2ob0WQtdjpWk0jj1GHPM4S5p1Dsj1RyA3S+lSQ/vNxNtY1o5HA5qzBmeYAjahvZDTB1C5Ta5zD0HePqO4E+oDVrgnoPXsS2pIp1UJFdGKntQIqWCHF2izrzHmkbIC7B0R3An1ACu0E9J6cLeRotc1gjBafO4jPnZrzUALFVrXmWvTYPvfuXOkDNp+OGugjcLqDQvYsyGIp4nQTKTHWOUHloHPKGd34yyW7E2un6OrzRVdRJysKGmyq3cEljt3BJYKogjLGeNOUGhvoP8jCPJX46giQbtxqtBlBYiwx0tQdOWZbgYxiHbNNxoyP9M6UPX8qEdYRIE2u25LCDmkfwemQAFGp7itRzFKI4yjvMMBK+1MJsI5gySQk9qqSBp2rAWdFg2dVEKopJvtKZEZaAg0DrLQ/lQDrCICuoq7FFmtorVlwrSZItTioyrtKPvmcxlkxCUOstD+VCOsIkM5UU3GtQI6m092VIGNAiLE0W3LTSo+zfRUGWekDjrRNSO/bqKyIERPY5jO45Lsd6SSfWIsmj+RMCWMjvXOjMpyKO3YEQDuLmDIyNB9IrLQVK61bBV2S8cGYimX0DaydqQdhcsc+3w4WIZNqESrmCs6I7iatFYSIPntXDJdx3pPnh2R3noqRPoIAq3sXnc5RgYsSQDubCVJDL2j7aNAzczJjM3o30JON/mxAqyARlLcInLgJ0KK1MxkGr7J4ZVZl8YjGZvTulM8DTkodNdBHwOhsdLIVLYTQnaWpZCBbHcC0Lj3QGUI9zlZlGAL0qWxsHAGjo6/dPlWXJkape2d4BCSvINki9tnnQGGkrcr9O5U6nMrGRs+MfGmgvdJotauQPImhVjFCSmyhRCuxlTYx4jjOmBmQfKDj0bjdfen9ByA95DV9XxZ4Tqhj8AiqJC0emtA81xbAp5qc0VEC7XGcMzOE4oe8GX0C/tOVYcBHF5zxBQqabs+6IpBTDlArcdRSDrWM9O5oMwT4o3HL/+LAL87u/wjH4i2tn72ly595fd5ouebF2Z0rt7Uu1s+2h0eeX1Jecv1U+XHB7T1LWm9+4iZIv31z8Y7PjTIORKKMfaPTt0p/69M3EuDH6Oy/ut7fr33bzPrt1a/Pri43Mm0v5O9qzaUb/G13d5bftPBpFvp+lKS7+dEPmSzOrque/w/g6ZSJQmUAAA==</AdaptiveCompressedXml>
</file>

<file path=customXml/item5.xml><?xml version="1.0" encoding="utf-8"?>
<AdaptiveCompressedXml>H4sIAAAAAAAEAO2bW2/bNhSA3wfsPwh6PzVJ8VooLoIs2AIUWdDkaW+8HDbGHDuQ1BuG/fdRjuPGttS6GJTVq14Mm+eQ50J+kkgfla8+3s2z91jVs+XiJKcvSP5q+vNP5fUtYpNdhJPcSS0ZjQIcogbutQVbCApFRK4F5947mmeX9g5P8qu3LzKap/5ZVtbtCL9gnC1mTRq7XrWm9grvl1VzvS1dC5P43lZNvfm50b9KzSt3tJeFYtxA4NECj0GDlhqBMSO8xxCDZfmT/mmE10tvt4ys22chaz7dJ7dlnk12hR7n89MQKqzrrFp+SKnReeaX83d3KU2ko8Of+GlKGdflpP225cCk04PSV7MGq5ndHQnneIeL5jpNgA32Pum0ge9E9RDBom7swuOe5IksOR3aqTm9vP796reLs9fnp28uLy5/ZfsxtK72DvnoVt1lrMJ5CvA9ntk5LoKtzh90s2WMNTYneZFn4V21ysFNSnkbDyV8P6KHvKwHuQid8m0NSggpJ1/p8nWFZuVVn71WmqV4Zs2nm9WK0V3Je7DUO1I56clSxyz05HojSGtjZ4l1LKbW4CM7XyDKUMuCDAR8dA64UAJswhpY4aWkihgd4uBEUdGPlPwhkVrLstmKFaN6YNlbmjxf/1xFyDp9erKSvmaaFUIcapr+W1uMF4faMt9q65mhQhGs4xZMigk4sS7dP1WAKGKMzlPqtB4eKt4PlRihIkaOUB0TVIIGxYJgwKSRwBEDWMciEM08J4GE9CA4PFRFP1R8hIqYg1f2CNX3ABVXhkbKAkjDCHBNFDhFBRTMU8GiFRbD8FB1TP4jVMUIFTF9e6URqgNtPfPjnzJS+EhAuhiAK6XBFkigcKxIK9BrFHZ4qDom5BEqNkJFzMGrbYTqe4AKCykZysQTxrSnkpqBMdFBUFzYiEicJsND9YWzPzpCRUyHryu1EaoDbT0vVIUhxFFnQRudoFJOgosm7amMYZppF6L0g0PVkaNHpsjIFDF0ZOqYmELvbaKHgncUgRMhwDkvAdGjJBSllMPfqDr+olgzVZiRKWLIyNQxMaWCi5QxC0RKD5ymbZXFUICiKiIlwiBRgzOl+pn6Mf/33WZKm5GpY2LKBc6kQweWuPY+xTgYTBsqRblB552y0Q3OVFeHNVNqZIrs/k24URuZOtDW8zKlqRdeWA2WG5r2U5KDDSSAlJHJGL2yZvjj9P5iimIspkhMjcUUR8VUwbgxzJKEk2DAvUx3LGUtMM4jo1q2p+2DM9VfS1GMtRSJqbGW4siYMtpqK0E6a4AzHdo62gi6xUtgW9Y7/LNffylFMZZScEb+K6YSzmMVx1HhzKySkkkGhvm0lXMaQSshodCWMF8QFiUdBGf2mea+Go5vOnCcW4fz3VEa/NhM/yJ/l5PVtx3pqsvndwnW3pN8m/rVjHcc+vWXfu8vgo6MZH0l3+Vkx6+d8HcDPXCirUQunfPAtdLtdVuDscYBCY4YogoZ5PDXbfaFGrj/y1x3lvgPOdflZPvdl/LW1me3dvEW62m08xrLyZOWjdasPltfNc4X1s0xTJvqXdLdb990mdu6eYMxze3tzewOp6w9+SEcWHFDzUtCXwrzghiZ9q7ij9b5be3NMPXt8sPZctGkrF2kz6pG//Cmz9rbXvnDCI9J6HoVqO289/pQOVmpTv8BPWkOmbQ0AAA=</AdaptiveCompressedXml>
</file>

<file path=customXml/item6.xml><?xml version="1.0" encoding="utf-8"?>
<AdaptiveCompressedXml>H4sIAAAAAAAEAO1dW48btxV+L9D/sNin9uFkyUPykAwUB4FjtAYCN4jTl77xGgtd7xqSci3638uR1+td7Sg7W8yRJvK8JF7NiDwiP37nSnLx5S9vL89+Kqv18vrqi3P5mTj/8tmf/7R4/aaUzdnL/MU55uptyQKy0hp0wQRRVgmFIhFGlX3Q52evwtvyxfm3P3x2ps7+gn89b22cnS3WXStfl7q8Wm5a++vtp+3zVXl3vdq8vv/05mF7/C6sNuvbP2/f/7Z9vBVJaEslqQySsDaRogBvI0H1JStrtBI1nN/5fmvhm+sU7nVy8/kyn21+fddEp/Ozi92HqVxefpXzqqzXZ6vrn9vwtF+ari9/fNuGSvR84d/l12dycdH9717vF73dL9JquSmrZdhtplyWt+Vq87rNQMjhXXtnOxHnO+914l+tN+EqlQdP7jxrEudubr569fof3/795fNvXnz13auXr/4mH/6ATtS9TX4Qa93X2c2zs2UnqLNkHgq7fa8b7LP24nLz6/fbce+VopPjpsUeCffIcfugjdvO8PcM9OLiI6h+B2oVTQnBVxDZS9DZRHBJJVDoA6EWkdDzQM09DjWcoeassScCteil9TITBEwBtHQeYggGhEtB6+hNqkxQ849DTc1Qa1BTJwI1L31CMha8xAhakQNfc4ZcjFLCkKaCLFBD8TjU9Aw1Z/WpsJrPmYRXAoInAbrBDEKJCigqSpWEcV6wQE3h41AzM9SaCc2GtAd9WXciqE4N1MJaCyTJg9amQkiUAaVCE0wRQkoeVNvHUU0zqiXx8efDvuhQfUnSQ7vy015ARigK3hrAUFwzdmOzRWJTEMJlg1G6WpXjWUADjF07L6BGaydC1THLbJJ2kJIpDWlBgc/Y/lVjs4BDQh0TC9L0AFvXzUiTVpwI0lIqVUWNoEVupi6WLlKqPIigyFcdo3U8DryWjyPNz0iTVp4I0qSQOQttwKMMnf/uIVppGsUV47TK0gke7akHOFVSzFCT9oBelTsVAiVbMGbtQYViQHuSEHVOYHVDu2sAj0xelR6S15kTOw3Wg/2PEYIFpxJtdVEnhxYh1ppBa2vBlUbZNpIl19we64kH1gNySHJOIjWo8Xnwh4WadrUZoM5Dsa4xqBIZQsUIJZtSnS1EXvNAbYBbLeckUoPaqQT2jc0yCmWAoqPm7VTT+K15O5Iqlmxz5/TwRHAG+NVyTiKhpFNxd2L1zccxBdCqLlgYmmNds4YqjIpJNZ+7MgULh9iFcxIJnxCXnjjUCFNIzSSDlLHZaokIfMgOVBaYSfmMxBMtVGYA1ObMToPaqZSWuaqdo+TAG6dAi+bt+qokkEk2YpE6a8UDtSFuwZwDaVDjS1c/tAtPJd8iiyrYvBDoeBR0TBW8Dc0uFJXI5Ry9KzwuCA2A9ZxwQen47MKHfZ1KEEdFEUy0AmSkAJo0QTBUm2EQvGwPKSim2OSAig85Z3cag56KYWBqTUpUASgSgjZdzbmREUIIygcjishM7o4aUHM+Z3eaYXAqrJYrlorGgy+uK4kIFaJuujvmJHQxsZKoPDXnA4I4OGdckNTJFJ07HaKMUkDNodvfIAJ43RXi+BS1syorYtq1NaA8Auc0SMOaP5WIodPSZNIVMNguk+wTRK8TpOCtRVcCGR5ewyFYm/Mg3WaaU8FaLJ6clAjKaQFaqwTNI2ieAWI1JUjUnmkzzRBzbU6EdFg7FdegxqZDvcvgvfXQFGpp/6ICUcogo7Bkd7dYjKVDB4Sncc6EdFufDxddaZ2dinEYikVfpQQkbMD2OkJUicAk3YXHhVSBxzjEAeEVnPMuKM2ppPhQZqpCGihyy6E+g8sqQqZio8KcBZe+HlA8i3PeBT2qU6E1ykrE0nxeW2vzQ4K24LHzfrNyKVThsuMp/cMh+npOhnRYO5WCLCpONv6SkLRQoBu7QXBYQVQqUitdPfKULsghKnTOUKA3J7MBxWSjyRJBTUWDFilAqNpB1d7WBjapNRPWBiR51ZyiaFg7mQ2cQlvTLDYPwdcIWhcFAYODhNmF6kkgl2swoPpPzTmKjtdOxV5DbYwSJUIyOTdei7k7gyk3XsuyUBJVKB577U46DPdBbU5RcJ5/sNMV7e6g3N9Vm7D3f27Ln5z5P3pelcs2iz+V5+GyXOWwenEjyXWt67LZwiP/uNpOdNfn+z2g+zatpJtGXube5/ffkEI0dfnIVx5/YbOVal9/D4bM9Y9R19Pelrol3DtKR+aMiDJUaRWoEARo4w34YBKYLEwpruknpiMC73CG3scZc6rpkJyhBu/EnTnjk+aM7IQTSVZIKeX3+WlXqIKhZoFEdNZKw80ZPZh7zxlzyvCQnCEPyRn3fqTd1UusXc90ddvTH46uSjLOJ1fBC7SgqyrgQqhADk0Vsbq4m2Efn6763t/S1Zx1PihdDQ5hzpzxaXOGsYo6myZn6xpnyOYWKU+gmu2jMSKiztycYfdxxpzQPyhnDA4PzpzxSXNGbJxQChIE6wRomRMEjBo0WV8TusYaPKH+O5wh98Zf59IMZtJ4bOnKeelOduk2T6DYUggsxQDaWg9OJg8+pRoDUiie3UVQ+1buXOhyQHWvn3B28KzvP2nSKLo7U6WrwvQZQWtZIMYSIEgfdfHFVH7SkHtZYy5ZGuzrc2j7eeFOd+HaFLtjhiNk3R1pmW1buDpoCDFnF50XrrDnPHvG8/39QXP5l37C0TVjZxWO6yLMpDFd0hC5Bl+7w0l1d2IkYQDX1cY7WUXMgVRguonhDmn0YO49acx1fNIetHxhJo2Pss+ksZc0lFdFJIyA1jcXoXkL4Kor0OUPhMlktGGvyJQ9a+49a8wlmeiHX381s8bMGgeqrypVeswKSlGNNaoWEIxKQFEblckpq/gTCXsvOJ2LMrXWh2SNeSnf9vSHW8pBovNOIKQQK2jtI7gYCvhsTfQhiZx4jvKxj2/J0E8olbwMsVzuNrIpv2ye/Uf8t81L96+dp9uvfF3q8mrZtXcjfAPrvSW/XVA9lvt+0AwEzB6wLC525Nr5+bs/dOiWwlByKbXNM3bH6FhJEJVNgCK4IFW2KkXued4bC9ZPKDKbJ/qRG6FrQuGVglq8BB1dgJBJgAwYSlLJ1sATO7xz/MJeg/4JhUGTnueeAeGd58XFu/bnR42weBPWz9+Eqx/K+lkNl+uyuLjzye1by/XzG83w4irEy5I/vPzwwe13+nTJIHtony30dDtojw20z/65tQhe3LWBvOizMZ5kPQxa4B9b6NPoe7T5Ii/X23F/8YSfZMQkftK+AXdTls7ISUuHk5ZOTVo6PWnpbFsWPYGUyYhH0xbPTls8P2nxGvQmLZ6ctng4bfHUtMXTUxZP+sZ7PceWTkQ846atNdy0ec9Pm/f8pIlFejvppeGnrTX8pGlZejftyZ201jDeTFu8SRvz0vtpY2/avoaftkngJ20SoFBTxh6JSY8eyUkbVCQnbRKQmPTKJTFp3iMxaaWGAqdNLJO2WEhM2t4jMWljHoWcNvYm7eeSmLTWaGM37cmdtEkg/aRpWfpJm6Oyc8OnLJ6Zinh3qy6V8T0nsQwqHtlXXnm/fdv7o8dr3+zebjVy+67v8qYR2yfVV6E74vi4fWVDY41/z87+UeXnxadxfQphzPb78vxjtt9zWcmo7fOuL+OZx3/3uIDR22eeX888v557fnn5gSQvfkhx8z8vv5HiHZ/eyw3HlJ949Rf13Zc4avvM+LTc7fPyJzHbb6R57SsrmPGvefFvex3iccf/bLn+51UKm/LD9Wr5W2kfb1Y/Ft5uDa/aJM3sNiFv+51bc4RpMY7bGmNejX3nlo6qrZnZdveuotHbZ2ZzxWxNam5rhrd921tVPmb7vLRqma15K3nxaZF3/faexzKy2jmGtrbMtGSZrQHmIBgxB/HIMdPe7vXZI7dvJTct8c6vRe5lzax2kJm2kRk/yKw2mYNIljmJYJmDVJY5SNUlWQ6v1njn3DneOXfMOsExJ3Ycc2LHMbuyXvDOb9f+USIAzFTF7ME55nifY572Ll55hGm3gjuNy52m4bYwucswjuLYddUZRyEZZnu97yboUcOY3EH/o03LMbpl9j577wUftX1u+ZmD2twpJuYSM2IOqhJzUJW4U5THYRMS3JUlzEE3ybys++7lHHn8jzHtu9dgj94+M6yYY2XEnOIg5hQHMcf6iDnWSsyxVmKuDCDJrO24Y63cniBzrqHjt2PQKjJnRpm1tWXW1pZbmyIzrPA4RtruLfBjt6+5y9e45WdmW81dB8dsLRlmbW2Yl7VhtmYMszVguNcXs7VqjqNNd2+gGb197mXHPS10lGkh5tVIzNqCmNm8747AUdtnhq1l1haWWVtYZnxa7s0uzLRHR8lZW+6cNXOpgmUuVbDMpRzd+B9j2pldMovcVYXcxc72GNPimNNVjjld1aUjj5Iu4c4pM+su5o3uxLxRnJg3WhPzRmt7APwcg+S5s3DM+/c7+Y8ybMyrhdkkImaTiJiPtbDHyRJY7uQQs6VNzJYqMZ/2QsynsRBz4RwxF7YR9/5f5tOyiPk0mW79Hsn2PEpOkxfNjrnwzHEXnjHvJu3G/xjbbg7Q5+Lidy7Du/3K3Utvey68XVyG9ea7Uldl/eb75dvyrDuYF4QFJb6X+nMtP0f3mVfaOeX+1V26eP/t22bWb65/fn59tWk9vmz/Xa1L6u5svL1lce/z2xbeLHMuVx8utbz3W/pvury9ZvPB9ai/ewH2znGFvfdojtujlCN0qR/vEs3HPsVhupT24F0iPqXLxUU/rj7cFvr6TSmbnTtGO7Te+7T70uJi++qz/wGf41zcm/oAAA==</AdaptiveCompressedXml>
</file>

<file path=customXml/item7.xml><?xml version="1.0" encoding="utf-8"?>
<AdaptiveCompressedXml>H4sIAAAAAAAEAO2bW2/bNhTH3wfsOwh+2Nupeb90TooizbYMRRo0edobRR4uxhQ7sJS2wbDvPsp2LnakOCmmdkX5kotI8fbn75CHPJq8+nRRFR9wUU/ns70RfUFGr/Z//GFyeo7YFEdhb6QN88xKDToIBSIIApZaD8qHiMKxElkYFcfuAvdG73xTHM4W86oqfnIXlz8Xv1/Nil/ODouTq6oapXKLYlK3Jb/BOJ1Nm1RnvXyani/wcr5oTjdT14kp+dItmvr239v8J+nxsplKMGeDDIAOJQjnAxgfKRhOI4vSkkDK0b33Uwlv595tVLJ+Pg1Fc32ZuqNGxXg70WNVvQ5hgXVdLOYf90ZkVPh5dXWRRk905P8Lr/fpZNz+2qh83Fn7xC+mDS6mbrsYrPACZ81pEsUFd5nytJ1mo618betndeNmHh+k3EtLLQ6pfyevj0/fnfx2dPD28PX746PjX9nDDrRN7S3ypll1V2XBNdjKc7jKU3xw1VWqFFIl0/o9Vqn3H9L/zeIKR0W4WixH4ywNfNszStTDvq1GyFU4Cy71vzN9MwclhEzGO17ZnaFZtqqvvja1SD2cNtdny3ljuoZxVVNvSZPx1nh15VkPdzFttWeC9wzRgwbZ7gZNxthT123KtrK3CWkmbk3ojqk7Gd9R+gi72iMPhBPQmtFkYqwB65kHW7JACDPBhTg0u7KHXZbZvccuzexmdjfYDZZKFJYA4aFll2souS6BBYZaWEq1GZzdrvwttDyze8cuyehmdDfQRS6dEWUCVoW0s0eXll3JJJRouKJMsNLh0OjqHnRFRvcO3bzqZnQ30aUqeeQ8KpAME7pllGBQMEgTXXmMlsnSDY1uh2ZLdGVG9w7d7OxmdDfRJZHEaJFCjBITukGD0zSA49SYgFEZZ4dGl/egqzK695xdntnN7G6wWypFDLoApdUcBLVl2jtHDzZINMnRdV7xodntmPpLdnVmNx8yr2r6Rthd8rVS6GA9NjcyzmOssUk6iqza0jh1DtNXtobGM67SdgWk0A4EMgfOKAFU2PbMnlCiBz/665h0q50MszYbxDuDmPcy/397+IWPEKwk3FkFJbIShKUlOMIDsEAjShoMtWxoeinpw5e3Uyjje4OvyPhmfDfvzCNRhCNrw3IiCCIDOOEYuGgdt15zEYY5vJd3+PbR+32uvPcnGudMPHWi0c/YN/ddFGy5PdFVdaehSPbk0i3Sm2+yDdllQ77w8SAxhLBYAneKpGU5pAVaIQGltUAvymBRD8K12M21+T7PBzdWEC7sVwBbZK6/ca5pEA5FcpG9kQyETHtuG40GhZR6ajQLzAzCNd99dEifEaBauRKr7UIa/NTs/03+SXq0f22lLl+5i+ldNz4ZmQ0DsMSLdNiBfomfNlF6JslkvNWure5vd/SJOjNLrVKct3HIya2iMkJJvIaQfC2juS8JVUPr3He9Q58RzJh13hH3RpCxGAl4Xuq0/0YHRhMPTlJSUm2MDsPcwPMnxJs/I/At67zjygdN8q2sBFNSk3R2GqymFJihrBSKKSKG2Y/x3bHJ9BlRUlnnHXZbo3XKEKAyudKCB5fWZ0/BkGCc9U5YP8zVHt8dx0qfEVKTdd5xbpJUVcEo0CYgCE9KcFanbRkqFlEnyM0w5yZ8d9AjfYZ/lXV+XGcZnPbM2lZdD8JFnuy2k4CBeR+oiXx4nvsi5Ogz7uqzzo/rLILzCh0Fb2XSOUoFlkoL0bK0DUNCnRjmEpI/4RKSk+xZ/XcrNLFEayIhlCEpTbgGRwwDEtJzF0qkIQyt9GMXVtm5+kypJ+PNj3sn564+OHezP7HeX550Tcb3ntzmmtYH69OYw5krKww3mR8m3L5Tubp5jzFpe342vcB9RpgAIoDxM2pfEvpS2hdUcsvMH23jNzPfllKfzz8ezGdNGrWj9HNRo199yrxuQG/6qoSbQej61rl9+cH30ZPxMuv+v5vXO8utPQAA</AdaptiveCompressedXml>
</file>

<file path=customXml/item8.xml><?xml version="1.0" encoding="utf-8"?>
<AdaptiveCompressedXml>H4sIAAAAAAAEAHWQS2/DIBCE75X6HxB3CjTk4Qo7B7eHXHpocuqNOEtBsnHE0sfPL3Es9xFFWiHxzcwiRq+/upZ8QETfh5LKO0HX1e2N3jqARDaHkq6KZaEas2T3tmiYmknFDKgF24NaKSvmEhYzSp5NByU9pyTNGwjReLo9gvXBp7wdB5p5hGMf0/avOopZPpqYkPAf4AzWzoQ3wCrFd9D8F5hMHuvoE0RvnoLZt3AYvZd8irQG0wvYCOh2voNKCCHZMDsxfxAiz6vm/11THF3/WfchQUibfEaE5vxNa1rML1/Vxxr49R5O4YvuNB+s1TereM1zswEAAA==</AdaptiveCompressedXml>
</file>

<file path=customXml/item9.xml><?xml version="1.0" encoding="utf-8"?>
<AdaptiveCompressedXml>H4sIAAAAAAAEAO2d3W8bNxLA3w+4/0HQ+0T8GH4VsovADe4MFGnQ5OnehuSwFirLgaS2l//+uIrsyLZU7xXdSK34oo8dLsklOb+dmZ3dnX7739v56FdermZ3i4uxfCXG317+8x/T9zfM69F1vhg7YX222QP5qAHJKAg5EqgQfUqyaMduPHpLt3wxfvfTq5EcfUdrGtdKRqPpqqvmOy6zxWxdG1htttbtS/54t1y/fyzdCqv4Iy3Xq4e/D+Xf1c2bPiUMVFgVsFlJwNoRiEYECEmRS4mkiXK8s3+t4fu7RI8a2W6f5dH608fadzseTZ4KE8/nr3Ne8mo1Wt79djFW41G6m/9yu9j8fFb+Z/50KaeT7utR45O9rU/Tcrbm5YyeVsNzvuXF+n2dAcr0sZbpDlqNn5Trer9YrWmR+JlkR1Z7nLu5ef32/Q/v/n199f2b1z++vX77rz0H0HX1YJX33Vrta2wrG826jmpjnvd1U6wb6lEtN1t/+rAZdbmvE103thXuky15XgfzV76iOS8yLd9s274rZcXrizH48Sj/stwMeNdKN3hS4IEupW0t13mv/HEJKYSYTl7Y5eUC602vDrX3bJD8/kHqWjpY03RyYJhenD2Fuu/shf939h4kTxfRg6Au+ie6s0dLuoO7B8LvYMJn5S0jATm0gIkdUFECjCHLkRWrEAbBhJQvc0I1UGil3TFB0U1TA0UDxdiV5KziCEVzBYVJHrwzBSIXa5yIjsww9oTsYVAo1UBxZFBAA0UDRTfpsQJC+yTAquoHoaoeUTC5/qqg0CxklCkNAwrbAxT6LEGRnihtt+SMEsK+rJ79lK+v9nyp6fwUQ9TzpRPaQGBfz6AlEUQbGaw3gWIyuZiBFMP1UAxsinGvGLIpxtc1LTXaYIoEkhgARfYQEmUIwpgoi7dSD+ODqj6mpTlLxXhsWkr0Q9qWu42hlP0XNo63fzfWphJ7h6B5wM2w/SL445gyWnBUkqFQRECqp+7gKVUP2BhttUAWfhhMYQ9M2bPHlFKh91L7I5RqRvQJKKH3jsn4CDpYARi4AOmAYHzJ3uQsrMZBlBB7xKuNDWevhRqNCscNROl2wm4n7M+OnHclZ5CcCTCSAkKZgVkrHbh6FuiGYUUPv8I40VhxfFY0VDRU1EOxykgdjQUZqdr2SAViKRI6fmiLqYRihkGF7oOKdh28oaKh4jRQkYxADDKA9aIAdpe2YnAaMAW2TlujSA+Dih5hAOPalfCjo6JFDEcNFZ/zgiWylwi5YAVEyAgxFQ3BC7JBxJIiDYMK0wcV53kt/KRQoVqsoqGim/ScYyhkHBSRJaBQDrxhB9ZRRs6xINlhUNEja8a488wOOClUaNNQ0VDRrUSi5HXS4IQ3gDFmIDYeYmZpo6DCSQ2Dih55RMa1fImjo6KbqIaKhoqxzRw06gjoA1erIhDEKBIkxohFIqk8TKxC+i+owEN3AWrbzIout6oFKxorjs8KVQQ5jxo0eqysMApIJILgQw6BY/ExDsIKs2NWmMOscGfPCuWdHTTDabcxOdiy7gElUPug1CPR6jyh9HVBEbSQjJQgy1T9D6IMXuhUP4r2ySgXaZg7AXdBsW+HLSh8A4XVobf+/rVB0ZK9RqdLCucLeY4ChLKlkqK6H965VO0KFpqyq/IyDClsL5OiZWuej0mxlxPNojgJTmDwBqvVANKIalGI5CFY5yGqaCkSyTDQLcO7nDhsUbRMzbFGNIeUpYU0H4bhZPT37xumqD6GFCpy9zQzB+idgRhyhCIEWTJFGCsGZ4U+zIqWf9Wx4qgPN2un+oaKzaRnHYOnABiTBEyqu0bqbOVFKN4bSUYOH6j4HVS0/CuthTgL76MFNEen635wolIwKwjCKkCpJZANunojRgdnss5hmHtKdzlx+Cppy6gYVncfR06fPe/ycGOD3GbSQHG6oJB1dWShCzBGXw0KkSAgeqBiJCuloxfDpFPoHkmaFRTnGc9sGQ5fWvrz/YHBk9n+ps4H55IpqQKmrhFAowVQjgypJMfMOoqQh2FFj3s/pPYtpnn0NM12S+moBSo210ldctEwgpQ2AGZrwBetqplhnIpBZ5GGebLU7iNTxaEnS7XEKxWsGu7hyl85JdhLEZTKIIPiutZMAZ/rWrNeiJSFzUUNlBLseqy1lrvz111r08njd9JMb2h1dUOLn3h1WWi+4ulkZ8tDqdnqatvAmwXFOef7ws8FD/vMabX+kUtdXDcfZrd8qYRCEAhKf5DhGyG/MeGVEsJVh+0/08nT0g/VrG7ufru6W6zrYV/Xz+WK0+dX8Gx7cFD+uYb7Udj3jp5u52fv9ZlONkUv/wcMVYFgUmgAAA==</AdaptiveCompressedXml>
</file>

<file path=customXml/itemProps1.xml><?xml version="1.0" encoding="utf-8"?>
<ds:datastoreItem xmlns:ds="http://schemas.openxmlformats.org/officeDocument/2006/customXml" ds:itemID="{0742A4EF-AFCC-4C7C-B8B2-BA93CF501C2A}">
  <ds:schemaRefs/>
</ds:datastoreItem>
</file>

<file path=customXml/itemProps10.xml><?xml version="1.0" encoding="utf-8"?>
<ds:datastoreItem xmlns:ds="http://schemas.openxmlformats.org/officeDocument/2006/customXml" ds:itemID="{C0E6B032-14A1-4F5C-BBFF-3F6E49C6FB48}">
  <ds:schemaRefs/>
</ds:datastoreItem>
</file>

<file path=customXml/itemProps11.xml><?xml version="1.0" encoding="utf-8"?>
<ds:datastoreItem xmlns:ds="http://schemas.openxmlformats.org/officeDocument/2006/customXml" ds:itemID="{941D45A9-B470-4FAF-B4B6-B602474491C9}">
  <ds:schemaRefs/>
</ds:datastoreItem>
</file>

<file path=customXml/itemProps12.xml><?xml version="1.0" encoding="utf-8"?>
<ds:datastoreItem xmlns:ds="http://schemas.openxmlformats.org/officeDocument/2006/customXml" ds:itemID="{88833750-1B7C-4C05-AC98-01075F9C53E2}">
  <ds:schemaRefs/>
</ds:datastoreItem>
</file>

<file path=customXml/itemProps13.xml><?xml version="1.0" encoding="utf-8"?>
<ds:datastoreItem xmlns:ds="http://schemas.openxmlformats.org/officeDocument/2006/customXml" ds:itemID="{A6F5A6BE-E552-4E6D-9FA6-06C9DD11DC1B}">
  <ds:schemaRefs/>
</ds:datastoreItem>
</file>

<file path=customXml/itemProps14.xml><?xml version="1.0" encoding="utf-8"?>
<ds:datastoreItem xmlns:ds="http://schemas.openxmlformats.org/officeDocument/2006/customXml" ds:itemID="{DB8E4621-1322-4613-B9C8-A139E16D3FEC}">
  <ds:schemaRefs/>
</ds:datastoreItem>
</file>

<file path=customXml/itemProps15.xml><?xml version="1.0" encoding="utf-8"?>
<ds:datastoreItem xmlns:ds="http://schemas.openxmlformats.org/officeDocument/2006/customXml" ds:itemID="{83F4D009-7809-471F-A376-BF4F3BF9B167}">
  <ds:schemaRefs/>
</ds:datastoreItem>
</file>

<file path=customXml/itemProps16.xml><?xml version="1.0" encoding="utf-8"?>
<ds:datastoreItem xmlns:ds="http://schemas.openxmlformats.org/officeDocument/2006/customXml" ds:itemID="{D18E4946-3A4C-4235-B278-52E102234F5A}">
  <ds:schemaRefs/>
</ds:datastoreItem>
</file>

<file path=customXml/itemProps17.xml><?xml version="1.0" encoding="utf-8"?>
<ds:datastoreItem xmlns:ds="http://schemas.openxmlformats.org/officeDocument/2006/customXml" ds:itemID="{8528495F-E33B-49F4-83E0-CDF50B795327}">
  <ds:schemaRefs/>
</ds:datastoreItem>
</file>

<file path=customXml/itemProps18.xml><?xml version="1.0" encoding="utf-8"?>
<ds:datastoreItem xmlns:ds="http://schemas.openxmlformats.org/officeDocument/2006/customXml" ds:itemID="{8B0A7BD3-8498-4299-A957-66AC769EACC9}">
  <ds:schemaRefs/>
</ds:datastoreItem>
</file>

<file path=customXml/itemProps19.xml><?xml version="1.0" encoding="utf-8"?>
<ds:datastoreItem xmlns:ds="http://schemas.openxmlformats.org/officeDocument/2006/customXml" ds:itemID="{C6CE3D8A-F6AD-48FC-97AC-EF0C59D26A39}">
  <ds:schemaRefs/>
</ds:datastoreItem>
</file>

<file path=customXml/itemProps2.xml><?xml version="1.0" encoding="utf-8"?>
<ds:datastoreItem xmlns:ds="http://schemas.openxmlformats.org/officeDocument/2006/customXml" ds:itemID="{D4FD668A-40D2-495F-8E00-FEB780A3C08C}">
  <ds:schemaRefs/>
</ds:datastoreItem>
</file>

<file path=customXml/itemProps20.xml><?xml version="1.0" encoding="utf-8"?>
<ds:datastoreItem xmlns:ds="http://schemas.openxmlformats.org/officeDocument/2006/customXml" ds:itemID="{03F18B01-807D-4F07-94AA-A7550520A79B}">
  <ds:schemaRefs/>
</ds:datastoreItem>
</file>

<file path=customXml/itemProps21.xml><?xml version="1.0" encoding="utf-8"?>
<ds:datastoreItem xmlns:ds="http://schemas.openxmlformats.org/officeDocument/2006/customXml" ds:itemID="{F95E46AA-7DC4-44D0-B51F-AC6C5BF6BD64}">
  <ds:schemaRefs/>
</ds:datastoreItem>
</file>

<file path=customXml/itemProps22.xml><?xml version="1.0" encoding="utf-8"?>
<ds:datastoreItem xmlns:ds="http://schemas.openxmlformats.org/officeDocument/2006/customXml" ds:itemID="{A775E06C-A4C9-4674-94A6-4FB5DAA797FB}">
  <ds:schemaRefs>
    <ds:schemaRef ds:uri="http://schemas.microsoft.com/office/infopath/2007/PartnerControls"/>
    <ds:schemaRef ds:uri="3c529a70-7918-482f-b433-b1fc9c938392"/>
    <ds:schemaRef ds:uri="http://www.w3.org/XML/1998/namespace"/>
    <ds:schemaRef ds:uri="http://purl.org/dc/dcmitype/"/>
    <ds:schemaRef ds:uri="http://purl.org/dc/elements/1.1/"/>
    <ds:schemaRef ds:uri="http://purl.org/dc/terms/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3a5eed35-9ed7-4d87-b346-1fb7063e5151"/>
  </ds:schemaRefs>
</ds:datastoreItem>
</file>

<file path=customXml/itemProps23.xml><?xml version="1.0" encoding="utf-8"?>
<ds:datastoreItem xmlns:ds="http://schemas.openxmlformats.org/officeDocument/2006/customXml" ds:itemID="{4D11ADA5-1FA8-4AEC-89F8-D5994119ABE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a5eed35-9ed7-4d87-b346-1fb7063e5151"/>
    <ds:schemaRef ds:uri="3c529a70-7918-482f-b433-b1fc9c93839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4.xml><?xml version="1.0" encoding="utf-8"?>
<ds:datastoreItem xmlns:ds="http://schemas.openxmlformats.org/officeDocument/2006/customXml" ds:itemID="{F5137C73-8C40-4604-A036-0D741DBBD33B}">
  <ds:schemaRefs/>
</ds:datastoreItem>
</file>

<file path=customXml/itemProps25.xml><?xml version="1.0" encoding="utf-8"?>
<ds:datastoreItem xmlns:ds="http://schemas.openxmlformats.org/officeDocument/2006/customXml" ds:itemID="{C4F23566-B2BA-4D7F-A34C-57B5DF8C615B}">
  <ds:schemaRefs/>
</ds:datastoreItem>
</file>

<file path=customXml/itemProps26.xml><?xml version="1.0" encoding="utf-8"?>
<ds:datastoreItem xmlns:ds="http://schemas.openxmlformats.org/officeDocument/2006/customXml" ds:itemID="{4DFA7192-B43D-4C6C-81CC-5370E00EF8A2}">
  <ds:schemaRefs/>
</ds:datastoreItem>
</file>

<file path=customXml/itemProps27.xml><?xml version="1.0" encoding="utf-8"?>
<ds:datastoreItem xmlns:ds="http://schemas.openxmlformats.org/officeDocument/2006/customXml" ds:itemID="{3AD192EB-7739-4498-AB66-80C7DA8D5504}">
  <ds:schemaRefs/>
</ds:datastoreItem>
</file>

<file path=customXml/itemProps28.xml><?xml version="1.0" encoding="utf-8"?>
<ds:datastoreItem xmlns:ds="http://schemas.openxmlformats.org/officeDocument/2006/customXml" ds:itemID="{495E5AD6-F6C3-4178-B948-692150D328F6}">
  <ds:schemaRefs/>
</ds:datastoreItem>
</file>

<file path=customXml/itemProps29.xml><?xml version="1.0" encoding="utf-8"?>
<ds:datastoreItem xmlns:ds="http://schemas.openxmlformats.org/officeDocument/2006/customXml" ds:itemID="{311C03C8-D776-4F28-AAC6-C8DB336003A1}">
  <ds:schemaRefs/>
</ds:datastoreItem>
</file>

<file path=customXml/itemProps3.xml><?xml version="1.0" encoding="utf-8"?>
<ds:datastoreItem xmlns:ds="http://schemas.openxmlformats.org/officeDocument/2006/customXml" ds:itemID="{ADB578AF-62AD-41B8-811D-057B8A30348D}">
  <ds:schemaRefs/>
</ds:datastoreItem>
</file>

<file path=customXml/itemProps30.xml><?xml version="1.0" encoding="utf-8"?>
<ds:datastoreItem xmlns:ds="http://schemas.openxmlformats.org/officeDocument/2006/customXml" ds:itemID="{6F41488D-B16C-4C47-BE7A-770AB6D0444E}">
  <ds:schemaRefs/>
</ds:datastoreItem>
</file>

<file path=customXml/itemProps31.xml><?xml version="1.0" encoding="utf-8"?>
<ds:datastoreItem xmlns:ds="http://schemas.openxmlformats.org/officeDocument/2006/customXml" ds:itemID="{9534B8DA-AC7B-4B55-9431-8F1865D0C7E3}">
  <ds:schemaRefs/>
</ds:datastoreItem>
</file>

<file path=customXml/itemProps32.xml><?xml version="1.0" encoding="utf-8"?>
<ds:datastoreItem xmlns:ds="http://schemas.openxmlformats.org/officeDocument/2006/customXml" ds:itemID="{4FABA265-A1A3-4CE3-9F4C-B79EA4570691}">
  <ds:schemaRefs/>
</ds:datastoreItem>
</file>

<file path=customXml/itemProps33.xml><?xml version="1.0" encoding="utf-8"?>
<ds:datastoreItem xmlns:ds="http://schemas.openxmlformats.org/officeDocument/2006/customXml" ds:itemID="{1A29850D-EF53-48F7-80FA-B825A5CF4672}">
  <ds:schemaRefs/>
</ds:datastoreItem>
</file>

<file path=customXml/itemProps34.xml><?xml version="1.0" encoding="utf-8"?>
<ds:datastoreItem xmlns:ds="http://schemas.openxmlformats.org/officeDocument/2006/customXml" ds:itemID="{D0711B27-D536-45CC-9E03-C24AE531CD10}">
  <ds:schemaRefs/>
</ds:datastoreItem>
</file>

<file path=customXml/itemProps35.xml><?xml version="1.0" encoding="utf-8"?>
<ds:datastoreItem xmlns:ds="http://schemas.openxmlformats.org/officeDocument/2006/customXml" ds:itemID="{58CE8B0D-221E-4A2D-A8F3-BA07B02953DC}">
  <ds:schemaRefs/>
</ds:datastoreItem>
</file>

<file path=customXml/itemProps36.xml><?xml version="1.0" encoding="utf-8"?>
<ds:datastoreItem xmlns:ds="http://schemas.openxmlformats.org/officeDocument/2006/customXml" ds:itemID="{EA8F1CEC-AB65-4A27-8EC1-B8A3B465782B}">
  <ds:schemaRefs/>
</ds:datastoreItem>
</file>

<file path=customXml/itemProps37.xml><?xml version="1.0" encoding="utf-8"?>
<ds:datastoreItem xmlns:ds="http://schemas.openxmlformats.org/officeDocument/2006/customXml" ds:itemID="{A7398564-A2B0-4F72-B3E6-822D711D881E}">
  <ds:schemaRefs/>
</ds:datastoreItem>
</file>

<file path=customXml/itemProps38.xml><?xml version="1.0" encoding="utf-8"?>
<ds:datastoreItem xmlns:ds="http://schemas.openxmlformats.org/officeDocument/2006/customXml" ds:itemID="{6BB79F52-91EB-40F3-BFD5-20B06808AE16}">
  <ds:schemaRefs/>
</ds:datastoreItem>
</file>

<file path=customXml/itemProps39.xml><?xml version="1.0" encoding="utf-8"?>
<ds:datastoreItem xmlns:ds="http://schemas.openxmlformats.org/officeDocument/2006/customXml" ds:itemID="{0EA72CD2-6C20-4D0C-97CF-6EBC2D05DA3C}">
  <ds:schemaRefs/>
</ds:datastoreItem>
</file>

<file path=customXml/itemProps4.xml><?xml version="1.0" encoding="utf-8"?>
<ds:datastoreItem xmlns:ds="http://schemas.openxmlformats.org/officeDocument/2006/customXml" ds:itemID="{16A2C08C-75F8-40F1-AB50-4DD63984DBDF}">
  <ds:schemaRefs>
    <ds:schemaRef ds:uri="http://schemas.microsoft.com/sharepoint/v3/contenttype/forms"/>
  </ds:schemaRefs>
</ds:datastoreItem>
</file>

<file path=customXml/itemProps40.xml><?xml version="1.0" encoding="utf-8"?>
<ds:datastoreItem xmlns:ds="http://schemas.openxmlformats.org/officeDocument/2006/customXml" ds:itemID="{14861DDE-1633-43A6-9CFC-B49A6A9D92B6}">
  <ds:schemaRefs/>
</ds:datastoreItem>
</file>

<file path=customXml/itemProps41.xml><?xml version="1.0" encoding="utf-8"?>
<ds:datastoreItem xmlns:ds="http://schemas.openxmlformats.org/officeDocument/2006/customXml" ds:itemID="{0D5576C5-03D3-4B1A-91CA-92A075E28BBE}">
  <ds:schemaRefs/>
</ds:datastoreItem>
</file>

<file path=customXml/itemProps42.xml><?xml version="1.0" encoding="utf-8"?>
<ds:datastoreItem xmlns:ds="http://schemas.openxmlformats.org/officeDocument/2006/customXml" ds:itemID="{AE39119E-4E43-44B3-B91B-32537A1B8BEF}">
  <ds:schemaRefs/>
</ds:datastoreItem>
</file>

<file path=customXml/itemProps43.xml><?xml version="1.0" encoding="utf-8"?>
<ds:datastoreItem xmlns:ds="http://schemas.openxmlformats.org/officeDocument/2006/customXml" ds:itemID="{D40A6EAC-F6DC-452F-9804-8522C8552F1B}">
  <ds:schemaRefs/>
</ds:datastoreItem>
</file>

<file path=customXml/itemProps44.xml><?xml version="1.0" encoding="utf-8"?>
<ds:datastoreItem xmlns:ds="http://schemas.openxmlformats.org/officeDocument/2006/customXml" ds:itemID="{78DD4A2F-5CDE-4152-9255-64B865026B8D}">
  <ds:schemaRefs/>
</ds:datastoreItem>
</file>

<file path=customXml/itemProps45.xml><?xml version="1.0" encoding="utf-8"?>
<ds:datastoreItem xmlns:ds="http://schemas.openxmlformats.org/officeDocument/2006/customXml" ds:itemID="{4641E885-FA8C-486B-A926-887F4B1A924B}">
  <ds:schemaRefs/>
</ds:datastoreItem>
</file>

<file path=customXml/itemProps5.xml><?xml version="1.0" encoding="utf-8"?>
<ds:datastoreItem xmlns:ds="http://schemas.openxmlformats.org/officeDocument/2006/customXml" ds:itemID="{D65E3BE0-F61F-4837-8D24-1AABD2DAEF38}">
  <ds:schemaRefs/>
</ds:datastoreItem>
</file>

<file path=customXml/itemProps6.xml><?xml version="1.0" encoding="utf-8"?>
<ds:datastoreItem xmlns:ds="http://schemas.openxmlformats.org/officeDocument/2006/customXml" ds:itemID="{F41A6C6F-F413-4E4C-9E3D-0A710C97EFB7}">
  <ds:schemaRefs/>
</ds:datastoreItem>
</file>

<file path=customXml/itemProps7.xml><?xml version="1.0" encoding="utf-8"?>
<ds:datastoreItem xmlns:ds="http://schemas.openxmlformats.org/officeDocument/2006/customXml" ds:itemID="{1317CECB-090E-4D67-8433-6E7C8CF359F9}">
  <ds:schemaRefs/>
</ds:datastoreItem>
</file>

<file path=customXml/itemProps8.xml><?xml version="1.0" encoding="utf-8"?>
<ds:datastoreItem xmlns:ds="http://schemas.openxmlformats.org/officeDocument/2006/customXml" ds:itemID="{B2EFB3A0-382B-46DD-8CBA-7088D3747EC8}">
  <ds:schemaRefs/>
</ds:datastoreItem>
</file>

<file path=customXml/itemProps9.xml><?xml version="1.0" encoding="utf-8"?>
<ds:datastoreItem xmlns:ds="http://schemas.openxmlformats.org/officeDocument/2006/customXml" ds:itemID="{6ACC30CE-A528-4364-B618-E0269C7D5EB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Checks Page</vt:lpstr>
      <vt:lpstr>NPA 5YR</vt:lpstr>
      <vt:lpstr>Pg. 7</vt:lpstr>
      <vt:lpstr>Pg. 8</vt:lpstr>
      <vt:lpstr>'NPA 5YR'!Print_Area</vt:lpstr>
      <vt:lpstr>'Pg. 7'!Print_Area</vt:lpstr>
      <vt:lpstr>'Pg. 8'!Print_Area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Nicholas Bleistein</dc:creator>
  <cp:lastModifiedBy>Sheri Hughes</cp:lastModifiedBy>
  <cp:lastPrinted>2023-12-11T19:09:53Z</cp:lastPrinted>
  <dcterms:created xsi:type="dcterms:W3CDTF">2015-06-05T18:17:20Z</dcterms:created>
  <dcterms:modified xsi:type="dcterms:W3CDTF">2024-05-29T13:57:07Z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daptiveDocumentId">
    <vt:lpwstr>b64e54e7-bd9b-4f8a-bf85-b01c8ceae5b8</vt:lpwstr>
  </property>
  <property fmtid="{D5CDD505-2E9C-101B-9397-08002B2CF9AE}" pid="3" name="AdaptiveReportingVersion">
    <vt:lpwstr>5</vt:lpwstr>
  </property>
  <property fmtid="{D5CDD505-2E9C-101B-9397-08002B2CF9AE}" pid="4" name="AdaptiveReportingRevision">
    <vt:lpwstr>0</vt:lpwstr>
  </property>
  <property fmtid="{D5CDD505-2E9C-101B-9397-08002B2CF9AE}" pid="5" name="AdaptiveCustomXmlPartId">
    <vt:lpwstr>c6ce3d8a-f6ad-48fc-97ac-ef0c59d26a39</vt:lpwstr>
  </property>
  <property fmtid="{D5CDD505-2E9C-101B-9397-08002B2CF9AE}" pid="6" name="ContentTypeId">
    <vt:lpwstr>0x01010089DC8D8219C6244D9368CBED87B76E80</vt:lpwstr>
  </property>
</Properties>
</file>