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sheri.hughes\OneDrive - Richland Academy of the Arts\Documents\"/>
    </mc:Choice>
  </mc:AlternateContent>
  <xr:revisionPtr revIDLastSave="0" documentId="8_{F3DD0561-F3DF-458A-BB81-89ADD1A42CD6}" xr6:coauthVersionLast="47" xr6:coauthVersionMax="47" xr10:uidLastSave="{00000000-0000-0000-0000-000000000000}"/>
  <bookViews>
    <workbookView xWindow="-108" yWindow="-108" windowWidth="23256" windowHeight="12576" tabRatio="913" firstSheet="3" activeTab="3" xr2:uid="{00000000-000D-0000-FFFF-FFFF00000000}"/>
  </bookViews>
  <sheets>
    <sheet name="CrossfireHiddenWorksheet" sheetId="2" state="veryHidden" r:id="rId1"/>
    <sheet name="OfficeConnectCellHighlights" sheetId="4" state="veryHidden" r:id="rId2"/>
    <sheet name="Checks Page" sheetId="42" state="hidden" r:id="rId3"/>
    <sheet name="NPA 5YR" sheetId="6" r:id="rId4"/>
    <sheet name="Pg. 7" sheetId="8" state="hidden" r:id="rId5"/>
    <sheet name="Pg. 8" sheetId="9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[1]Summary!$E$29</definedName>
    <definedName name="ACCLIAB">[1]Summary!$E$28</definedName>
    <definedName name="adds">'[2]Cost Summary (T4)'!$F$8:$F$23494</definedName>
    <definedName name="AEC">'[3]3q11_CashFlow_Summary'!$C$86</definedName>
    <definedName name="af">'[4]F.A.'!#REF!</definedName>
    <definedName name="AFS">#REF!</definedName>
    <definedName name="AJE">#REF!</definedName>
    <definedName name="Allowance">#REF!</definedName>
    <definedName name="AP">[1]Summary!$E$27</definedName>
    <definedName name="apos">[5]Uwide!$L$20</definedName>
    <definedName name="APOS_HOURS">[6]Budget!$U$50</definedName>
    <definedName name="APShours">[6]Budget!$U$38</definedName>
    <definedName name="AR">[1]Summary!$E$8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[7]CRITERIA1!$D$4</definedName>
    <definedName name="AZhours">[6]Budget!$U$11</definedName>
    <definedName name="beginningvaluation">'[6]Capitalization Plan'!$E$31</definedName>
    <definedName name="Berne">'[3]3q11_CashFlow_Summary'!$C$87</definedName>
    <definedName name="bgtapshours">[6]Budget!$Z$38</definedName>
    <definedName name="bgtazhours">[6]Budget!$Z$11</definedName>
    <definedName name="bgtcollegehrs">[6]Budget!$Z$56</definedName>
    <definedName name="bgtinhours">[6]Budget!$Z$17</definedName>
    <definedName name="bgtkshours">[6]Budget!$Z$23</definedName>
    <definedName name="bgtonlinehrs">[6]Budget!$Z$44</definedName>
    <definedName name="bgtunivwidehours">[6]Budget!$Z$77</definedName>
    <definedName name="bgtwihours">[6]Budget!$Z$29</definedName>
    <definedName name="BNE_MESSAGES_HIDDEN" hidden="1">#REF!</definedName>
    <definedName name="Bonus">#REF!</definedName>
    <definedName name="Br">[8]Sheet2!$A$1:$B$652</definedName>
    <definedName name="branch">#REF!</definedName>
    <definedName name="branch_name">'[9]5.P&amp;L 2006 BUDGET'!#REF!</definedName>
    <definedName name="branch_name2">'[10]P&amp;L 2006 ACCT'!#REF!</definedName>
    <definedName name="BREAKEVEN">#REF!</definedName>
    <definedName name="BS">#REF!</definedName>
    <definedName name="Budget">[11]Overview!#REF!</definedName>
    <definedName name="BUDGETCATEGORY">[12]Sheet2!$A$39:$A$45</definedName>
    <definedName name="BUDGETDESCRIPTION">[12]Sheet2!$A$8:$A$37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[1]Summary!$E$31</definedName>
    <definedName name="CAPLEASElt">[1]Summary!$E$36</definedName>
    <definedName name="CASHFLOW">#REF!</definedName>
    <definedName name="CENTERS1">#REF!</definedName>
    <definedName name="Centers2">#REF!</definedName>
    <definedName name="CF">#REF!</definedName>
    <definedName name="ChildBenefit">#REF!</definedName>
    <definedName name="college">[5]Uwide!$K$20</definedName>
    <definedName name="Collegehours">[6]Budget!$U$56</definedName>
    <definedName name="collegestudentsensitivity">'[6]Projection Factors'!$G$207</definedName>
    <definedName name="Commission">#REF!</definedName>
    <definedName name="COMPINC">[1]Summary!$E$50</definedName>
    <definedName name="cost_acct">'[2]Cost Summary (T4)'!$B$8:$B$23494</definedName>
    <definedName name="cost_adj">'[2]Cost Summary (T4)'!$G$8:$G$23494</definedName>
    <definedName name="cost_reclass">'[2]Cost Summary (T4)'!$J$8:$J$23494</definedName>
    <definedName name="cost_retire">'[2]Cost Summary (T4)'!$H$8:$H$23494</definedName>
    <definedName name="cost_revalue">'[2]Cost Summary (T4)'!$I$8:$I$23494</definedName>
    <definedName name="cost_sub">'[2]Cost Summary (T4)'!$C$8:$C$23494</definedName>
    <definedName name="cost_transfer">'[2]Cost Summary (T4)'!$K$8:$K$23494</definedName>
    <definedName name="costpercredithoursensitivity">'[6]Projection Factors'!$G$29</definedName>
    <definedName name="creditloadsensitivity">'[6]Projection Factors'!$G$21</definedName>
    <definedName name="CURR">[1]Summary!$E$17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'[13]acct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[1]Summary!$E$35</definedName>
    <definedName name="DEFREV">[1]Summary!$E$30</definedName>
    <definedName name="DEP">[1]Summary!$E$22</definedName>
    <definedName name="depr">'[2]Reserve Summary (T5)'!$G$8:$G$24456</definedName>
    <definedName name="deprec">[1]Summary!$R$18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[1]Summary!$R$22</definedName>
    <definedName name="DoubtAccts_INV">[1]Summary!$R$23</definedName>
    <definedName name="DoubtAccts_PPE">[1]Summary!$R$24</definedName>
    <definedName name="DTAXac">[1]Summary!$E$10</definedName>
    <definedName name="DTAXalt">[1]Summary!$E$18</definedName>
    <definedName name="DTAXl">[1]Summary!$E$38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'[3]3q11_CashFlow_Summary'!$C$62</definedName>
    <definedName name="ExcessTaxBene">[1]Summary!$R$29</definedName>
    <definedName name="Exerciseoptions">[1]Summary!$R$28</definedName>
    <definedName name="EXPENSES">[12]Sheet2!$A$20:$A$20:'[12]Sheet2'!$A$50</definedName>
    <definedName name="fa">'[4]F.A.'!#REF!</definedName>
    <definedName name="faculty_load">#REF!</definedName>
    <definedName name="FEBRUARY_1998_MONTHLY_List">'[14]FY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[4]FOH!#REF!</definedName>
    <definedName name="form">#REF!</definedName>
    <definedName name="FourSquareAnnual">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Fund">#REF!</definedName>
    <definedName name="FY23_0__Forecast">[11]Overview!#REF!</definedName>
    <definedName name="GE">#REF!</definedName>
    <definedName name="GLnumbers">#REF!</definedName>
    <definedName name="GW">[1]Summary!$E$20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[15]Assumptions!$C$3</definedName>
    <definedName name="INFORMATION">#REF!</definedName>
    <definedName name="INhours">[6]Budget!$U$17</definedName>
    <definedName name="INPUT">#REF!</definedName>
    <definedName name="INPUTMENU">#REF!</definedName>
    <definedName name="Insperity">[16]STAFFING!$B$52</definedName>
    <definedName name="INSTRUCTION">'[17]Grant Tracker'!$A$159:$A$164</definedName>
    <definedName name="INTANG">[1]Summary!$E$19</definedName>
    <definedName name="INV">[1]Summary!$E$9</definedName>
    <definedName name="investment">'[6]Capitalization Plan'!$B$32</definedName>
    <definedName name="investment2">'[6]Capitalization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'[18]Forecast Notes'!$G$3:$G$58</definedName>
    <definedName name="jljl">#REF!</definedName>
    <definedName name="KShours">[6]Budget!$U$23</definedName>
    <definedName name="LineItems">#REF!</definedName>
    <definedName name="lookup">[19]lookup!$A$1:$F$17</definedName>
    <definedName name="LPU">#REF!</definedName>
    <definedName name="ltintrate">'[5]APS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[15]Assumptions!$C$4</definedName>
    <definedName name="MLNK1692d86561dc4f3aa236ea039e0b22c3" hidden="1" xml:space="preserve">                                                                                                        [20]Outputs!$C$165:$W$200</definedName>
    <definedName name="MLNK38a3dce7522548acb6bf2bad289ad9b5" hidden="1" xml:space="preserve">                                                                                                        [20]Outputs!$C$135:$H$162</definedName>
    <definedName name="MLNK3a5c4763513c4858b8dc7dd7a826736f" hidden="1" xml:space="preserve">                                                                                                        [20]CAPED!$B$13:$CP$55</definedName>
    <definedName name="MLNK4195bdee5eac4c898db8ec4bd6d1e483" hidden="1" xml:space="preserve">                                                                                                        [20]Outputs!$C$135:$H$162</definedName>
    <definedName name="MLNK69841a8f85e444f985b21313e9689d9b" hidden="1" xml:space="preserve">                                                                                                        '[20]Blended Schools Shared Services'!$B$5:$CA$97</definedName>
    <definedName name="MLNK732d7bb7d61d4ab2b7d59b500d900dfa" hidden="1" xml:space="preserve">                                                                                                        '[20]Return Waterfall'!$B$4:$H$14</definedName>
    <definedName name="MLNK7d2545b91ba24933b574d67d66f3ae37" hidden="1" xml:space="preserve">                                                                                                        [20]Outputs!$C$135:$H$162</definedName>
    <definedName name="MLNK8dae4b4f3c8a4e94a1c8933cede1edbb" hidden="1" xml:space="preserve">                                                                                                        [20]Outputs!$C$135:$H$162</definedName>
    <definedName name="MLNK93311115c4c54c3e9491ac5671218cb5" hidden="1" xml:space="preserve">                                                                                                        '[20]Domestic Model'!$B$4:$CB$48</definedName>
    <definedName name="MLNK957618c8f20945f283bf5074ac71d33a" hidden="1" xml:space="preserve">                                                                                                        [20]BERNE!$B$13:$CC$57</definedName>
    <definedName name="MLNK9c88f8c9871b4204839ee38daaf54a3d" hidden="1" xml:space="preserve">                                                                                                        [20]KISUBI!$B$13:$CC$58</definedName>
    <definedName name="MLNKadc52edea0204aed9dc0f959768f9616" hidden="1" xml:space="preserve">                                                                                                        [20]Outputs!$C$135:$H$162</definedName>
    <definedName name="MLNKb3932ef48f1b417187b796e84b353cdf" hidden="1" xml:space="preserve">                                                                                                        '[20]Return Waterfall'!$B$4:$H$14</definedName>
    <definedName name="MLNKbd9048611c4a4ba8858681d938514531" hidden="1" xml:space="preserve">                                                                                                        [20]Outputs!$C$165:$W$200</definedName>
    <definedName name="MLNKc5843baef5664d93af76440f1e65e542" hidden="1" xml:space="preserve">                                                                                                        [20]Outputs!$C$135:$H$162</definedName>
    <definedName name="MLNKc59de8913c064c1583f97ad781027b13" hidden="1" xml:space="preserve">                                                                                                        '[20]Acacemic Performance'!$B$2:$M$26</definedName>
    <definedName name="MLNKc9ddafaf5cbf406cacec0a468abe6939" hidden="1" xml:space="preserve">                                                                                                        '[20]Corporate Overhead'!$B$4:$CA$47</definedName>
    <definedName name="MLNKfe9968a0181547f18f49d7bddf3a02d5" hidden="1" xml:space="preserve">                                                                                                        '[20]Blended Schools Shared Services'!$B$5:$CA$97</definedName>
    <definedName name="MOCALC">#REF!</definedName>
    <definedName name="multiple">'[6]Capitalization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[1]Summary!$R$3</definedName>
    <definedName name="NPc">[1]Summary!$E$32</definedName>
    <definedName name="NPlt">[1]Summary!$E$37</definedName>
    <definedName name="NumberOfColumnHeadingLines">#REF!</definedName>
    <definedName name="OCA">[1]Summary!$E$12</definedName>
    <definedName name="OLTL">[1]Summary!$E$39</definedName>
    <definedName name="ONLhours">[6]Budget!$U$44</definedName>
    <definedName name="OverTime">#REF!</definedName>
    <definedName name="Page1">#REF!</definedName>
    <definedName name="Page2">#REF!</definedName>
    <definedName name="Payeh">#REF!</definedName>
    <definedName name="Payment">[12]Sheet2!$A$1:$A$7</definedName>
    <definedName name="PlanFlag">#REF!</definedName>
    <definedName name="PPD">[1]Summary!$E$11</definedName>
    <definedName name="PPE">[1]Summary!$E$15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'[6]Capitalization Plan'!$B$34</definedName>
    <definedName name="PRINT">#REF!</definedName>
    <definedName name="_xlnm.Print_Area" localSheetId="3">'NPA 5YR'!$A$1:$J$179</definedName>
    <definedName name="_xlnm.Print_Area" localSheetId="4">'Pg. 7'!$A$1:$M$18</definedName>
    <definedName name="_xlnm.Print_Area" localSheetId="5">'Pg. 8'!$A$1:$P$39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'[21]Project List'!$B$4:$B$34</definedName>
    <definedName name="range_value">#REF!</definedName>
    <definedName name="RCASH">[1]Summary!$E$7</definedName>
    <definedName name="RepurchaseStock">[1]Summary!$R$30</definedName>
    <definedName name="res_acct">'[2]Reserve Summary (T5)'!$B$8:$B$24456</definedName>
    <definedName name="res_adds">'[2]Reserve Summary (T5)'!$F$8:$F$24456</definedName>
    <definedName name="res_reclass">'[2]Reserve Summary (T5)'!$J$8:$J$24456</definedName>
    <definedName name="res_retire">'[2]Reserve Summary (T5)'!$I$8:$I$24456</definedName>
    <definedName name="res_sub">'[2]Reserve Summary (T5)'!$C$8:$C$24456</definedName>
    <definedName name="res_transfer">'[2]Reserve Summary (T5)'!$K$8:$K$24456</definedName>
    <definedName name="retention">'[6]Projection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'[4]P&amp;l'!#REF!</definedName>
    <definedName name="SENSITIVITY">'[4]P&amp;l'!#REF!</definedName>
    <definedName name="SERS.17">[16]STAFFING!$B$54</definedName>
    <definedName name="ServerName">#REF!</definedName>
    <definedName name="SKU_Sub">OFFSET('[22]SKU Sub'!$A$1,0,0,'[22]SKU Sub'!$E$1,2)</definedName>
    <definedName name="SOFT">[1]Summary!$E$16</definedName>
    <definedName name="SortRange">#REF!</definedName>
    <definedName name="SponsorFee">[15]Assumptions!$C$12</definedName>
    <definedName name="StartColumnIndex">#REF!</definedName>
    <definedName name="StartColumnRowIndex">#REF!</definedName>
    <definedName name="StartRowLineItemIndex">#REF!</definedName>
    <definedName name="STOCK2">[1]Summary!$E$49</definedName>
    <definedName name="StockComp">[1]Summary!$R$27</definedName>
    <definedName name="STRS.17">[16]STAFFING!$B$53</definedName>
    <definedName name="teachers">#REF!,#REF!,#REF!,#REF!,#REF!</definedName>
    <definedName name="TEMP">#REF!</definedName>
    <definedName name="TextRefCopyRangeCount" hidden="1">1</definedName>
    <definedName name="Title">'[23]Co 1000 Oct - Nov 06 (Lawson)'!$A$1:$A$1</definedName>
    <definedName name="Titles">#REF!</definedName>
    <definedName name="TopSection">#REF!</definedName>
    <definedName name="TOTAL">'[14]FY 98'!#REF!</definedName>
    <definedName name="totalrevenue">'[6]Budget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'[6]Projection Factors'!$G$24</definedName>
    <definedName name="unallocuwide2009">[6]Budget!#REF!</definedName>
    <definedName name="Univwidehours">[6]Budget!$U$77</definedName>
    <definedName name="Vendor1">#REF!</definedName>
    <definedName name="Vendors">#REF!</definedName>
    <definedName name="w">#REF!</definedName>
    <definedName name="wageinflfactor">'[6]Projection Factors'!$L$34</definedName>
    <definedName name="WC_SALES">#REF!</definedName>
    <definedName name="WEB">[1]Summary!$E$21</definedName>
    <definedName name="WELCOMESCREEN">#REF!</definedName>
    <definedName name="WIhours">[6]Budget!$U$29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[24]XREF!#REF!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8" l="1"/>
  <c r="A4" i="8"/>
  <c r="M8" i="8"/>
  <c r="L8" i="8" s="1"/>
  <c r="M9" i="8"/>
  <c r="L9" i="8" s="1"/>
  <c r="L10" i="8"/>
  <c r="M10" i="8"/>
  <c r="L11" i="8"/>
  <c r="M11" i="8"/>
  <c r="M12" i="8"/>
  <c r="L12" i="8" s="1"/>
  <c r="C14" i="8"/>
  <c r="D14" i="8"/>
  <c r="E14" i="8"/>
  <c r="F14" i="8"/>
  <c r="G14" i="8"/>
  <c r="H14" i="8"/>
  <c r="H22" i="8" s="1"/>
  <c r="H24" i="8" s="1"/>
  <c r="I14" i="8"/>
  <c r="I22" i="8" s="1"/>
  <c r="I24" i="8" s="1"/>
  <c r="J14" i="8"/>
  <c r="J22" i="8" s="1"/>
  <c r="J24" i="8" s="1"/>
  <c r="K14" i="8"/>
  <c r="B17" i="8"/>
  <c r="G17" i="8" s="1"/>
  <c r="D22" i="8"/>
  <c r="D24" i="8" s="1"/>
  <c r="F22" i="8"/>
  <c r="F24" i="8" s="1"/>
  <c r="G22" i="8"/>
  <c r="L23" i="8"/>
  <c r="M23" i="8" s="1"/>
  <c r="G24" i="8"/>
  <c r="C7" i="9"/>
  <c r="D7" i="9"/>
  <c r="E7" i="9"/>
  <c r="F7" i="9"/>
  <c r="G7" i="9"/>
  <c r="H7" i="9"/>
  <c r="I7" i="9"/>
  <c r="J7" i="9"/>
  <c r="K7" i="9"/>
  <c r="L7" i="9"/>
  <c r="M7" i="9"/>
  <c r="N7" i="9"/>
  <c r="O7" i="9"/>
  <c r="C11" i="9"/>
  <c r="C16" i="9" s="1"/>
  <c r="C21" i="9" s="1"/>
  <c r="D11" i="9"/>
  <c r="D16" i="9" s="1"/>
  <c r="D21" i="9" s="1"/>
  <c r="E11" i="9"/>
  <c r="E16" i="9" s="1"/>
  <c r="E21" i="9" s="1"/>
  <c r="F11" i="9"/>
  <c r="G11" i="9"/>
  <c r="H11" i="9"/>
  <c r="I11" i="9"/>
  <c r="J11" i="9"/>
  <c r="K11" i="9"/>
  <c r="K16" i="9" s="1"/>
  <c r="K21" i="9" s="1"/>
  <c r="L11" i="9"/>
  <c r="L16" i="9" s="1"/>
  <c r="M11" i="9"/>
  <c r="M16" i="9" s="1"/>
  <c r="M21" i="9" s="1"/>
  <c r="N11" i="9"/>
  <c r="O11" i="9"/>
  <c r="F16" i="9"/>
  <c r="G16" i="9"/>
  <c r="H16" i="9"/>
  <c r="I16" i="9"/>
  <c r="J16" i="9"/>
  <c r="J21" i="9" s="1"/>
  <c r="N16" i="9"/>
  <c r="O16" i="9"/>
  <c r="F21" i="9"/>
  <c r="G21" i="9"/>
  <c r="H21" i="9"/>
  <c r="I21" i="9"/>
  <c r="L21" i="9"/>
  <c r="N21" i="9"/>
  <c r="O21" i="9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O21" i="2"/>
  <c r="DO22" i="2"/>
  <c r="DO23" i="2"/>
  <c r="DO24" i="2"/>
  <c r="DO25" i="2"/>
  <c r="DK9" i="2"/>
  <c r="DK10" i="2"/>
  <c r="DK11" i="2"/>
  <c r="DK12" i="2"/>
  <c r="DK13" i="2"/>
  <c r="F17" i="8" l="1"/>
  <c r="E17" i="8"/>
  <c r="I17" i="8"/>
  <c r="D17" i="8"/>
  <c r="H17" i="8"/>
  <c r="K17" i="8"/>
  <c r="K22" i="8"/>
  <c r="K24" i="8" s="1"/>
  <c r="C17" i="8"/>
  <c r="C22" i="8"/>
  <c r="C24" i="8" s="1"/>
  <c r="M13" i="8"/>
  <c r="J17" i="8"/>
  <c r="E22" i="8"/>
  <c r="E24" i="8" s="1"/>
  <c r="L13" i="8" l="1"/>
  <c r="L14" i="8" s="1"/>
  <c r="M14" i="8"/>
  <c r="L17" i="8" l="1"/>
  <c r="L22" i="8"/>
  <c r="L24" i="8" s="1"/>
  <c r="M17" i="8"/>
  <c r="M22" i="8"/>
  <c r="M24" i="8" s="1"/>
  <c r="M27" i="8" s="1"/>
  <c r="DU65" i="2" l="1"/>
  <c r="DU64" i="2"/>
  <c r="DU63" i="2"/>
  <c r="DU62" i="2"/>
  <c r="DU58" i="2"/>
  <c r="DU59" i="2"/>
  <c r="DU60" i="2"/>
  <c r="DU61" i="2"/>
  <c r="DS7" i="2"/>
  <c r="DS8" i="2"/>
  <c r="CQ13" i="2"/>
  <c r="CQ12" i="2"/>
  <c r="CO12" i="2"/>
  <c r="CO13" i="2"/>
  <c r="DU57" i="2"/>
  <c r="DU56" i="2"/>
  <c r="AO29" i="2" l="1"/>
  <c r="AC19" i="2"/>
  <c r="Y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EA7" i="2" l="1"/>
  <c r="EA6" i="2"/>
  <c r="EA5" i="2"/>
  <c r="DW5" i="2"/>
  <c r="DY5" i="2"/>
  <c r="DQ50" i="2"/>
  <c r="DU5" i="2"/>
  <c r="DU6" i="2"/>
  <c r="DU7" i="2"/>
  <c r="DU12" i="2"/>
  <c r="DU13" i="2"/>
  <c r="DU14" i="2"/>
  <c r="DU15" i="2"/>
  <c r="DU16" i="2"/>
  <c r="DU17" i="2"/>
  <c r="DU18" i="2"/>
  <c r="DU19" i="2"/>
  <c r="DU20" i="2"/>
  <c r="DU21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S5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38" i="2"/>
  <c r="DQ39" i="2"/>
  <c r="DQ40" i="2"/>
  <c r="DQ41" i="2"/>
  <c r="DQ42" i="2"/>
  <c r="DQ43" i="2"/>
  <c r="DQ44" i="2"/>
  <c r="DQ45" i="2"/>
  <c r="DQ46" i="2"/>
  <c r="DQ47" i="2"/>
  <c r="DQ48" i="2"/>
  <c r="DQ49" i="2"/>
  <c r="DU22" i="2"/>
  <c r="DS6" i="2"/>
  <c r="G33" i="9"/>
  <c r="DU11" i="2" l="1"/>
  <c r="DU10" i="2"/>
  <c r="DU9" i="2"/>
  <c r="DU8" i="2"/>
  <c r="K33" i="2" l="1"/>
  <c r="K34" i="2"/>
  <c r="K35" i="2"/>
  <c r="K36" i="2"/>
  <c r="BS30" i="2"/>
  <c r="BO10" i="2"/>
  <c r="BS29" i="2"/>
  <c r="BS28" i="2"/>
  <c r="BO9" i="2"/>
  <c r="BO8" i="2"/>
  <c r="CC9" i="2" l="1"/>
  <c r="CC10" i="2"/>
  <c r="CC11" i="2"/>
  <c r="CE170" i="2"/>
  <c r="CE169" i="2"/>
  <c r="CE168" i="2"/>
  <c r="CE167" i="2"/>
  <c r="CE166" i="2"/>
  <c r="CE165" i="2"/>
  <c r="CE164" i="2"/>
  <c r="CE163" i="2"/>
  <c r="CE162" i="2"/>
  <c r="CE161" i="2"/>
  <c r="CC12" i="2"/>
  <c r="CC13" i="2" l="1"/>
  <c r="AO28" i="2"/>
  <c r="AU16" i="2"/>
  <c r="AU15" i="2"/>
  <c r="AU14" i="2"/>
  <c r="AU13" i="2"/>
  <c r="AU12" i="2"/>
  <c r="AU11" i="2"/>
  <c r="AU10" i="2"/>
  <c r="AS10" i="2"/>
  <c r="AU9" i="2"/>
  <c r="AU8" i="2"/>
  <c r="AU7" i="2"/>
  <c r="AU6" i="2"/>
  <c r="AU5" i="2"/>
  <c r="DC61" i="2"/>
  <c r="DA12" i="2"/>
  <c r="Q13" i="8" l="1"/>
  <c r="E23" i="2"/>
  <c r="BA10" i="2"/>
  <c r="BA9" i="2"/>
  <c r="BG147" i="2" l="1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C136" i="2"/>
  <c r="BC137" i="2"/>
  <c r="BC138" i="2"/>
  <c r="BC139" i="2"/>
  <c r="CE160" i="2" l="1"/>
  <c r="CE159" i="2"/>
  <c r="CE158" i="2"/>
  <c r="CE157" i="2"/>
  <c r="CE156" i="2"/>
  <c r="CE155" i="2"/>
  <c r="CE154" i="2"/>
  <c r="CE153" i="2"/>
  <c r="CE152" i="2"/>
  <c r="CE151" i="2"/>
  <c r="CE150" i="2"/>
  <c r="CE149" i="2"/>
  <c r="CE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A149" i="2"/>
  <c r="CA150" i="2"/>
  <c r="CA151" i="2"/>
  <c r="CA152" i="2"/>
  <c r="AY11" i="2"/>
  <c r="B53" i="9" l="1"/>
  <c r="B86" i="9"/>
  <c r="B82" i="9"/>
  <c r="DO5" i="2"/>
  <c r="DO6" i="2"/>
  <c r="DO11" i="2"/>
  <c r="DO12" i="2"/>
  <c r="DO13" i="2"/>
  <c r="DO14" i="2"/>
  <c r="DO15" i="2"/>
  <c r="DO16" i="2"/>
  <c r="DO17" i="2"/>
  <c r="DO18" i="2"/>
  <c r="DO19" i="2"/>
  <c r="DO20" i="2"/>
  <c r="DM5" i="2"/>
  <c r="DM6" i="2"/>
  <c r="DM8" i="2"/>
  <c r="DM11" i="2"/>
  <c r="DM12" i="2"/>
  <c r="DK5" i="2"/>
  <c r="DK6" i="2"/>
  <c r="DK7" i="2"/>
  <c r="DK8" i="2"/>
  <c r="DM9" i="2"/>
  <c r="DO7" i="2"/>
  <c r="DO8" i="2"/>
  <c r="DM7" i="2"/>
  <c r="DA7" i="2"/>
  <c r="DC7" i="2"/>
  <c r="DC12" i="2"/>
  <c r="DC9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CY49" i="2"/>
  <c r="CY48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DC8" i="2"/>
  <c r="DC33" i="2"/>
  <c r="DC32" i="2"/>
  <c r="DC31" i="2"/>
  <c r="DC30" i="2"/>
  <c r="DC29" i="2"/>
  <c r="DA9" i="2"/>
  <c r="DA10" i="2"/>
  <c r="DA11" i="2"/>
  <c r="DA8" i="2"/>
  <c r="DC28" i="2"/>
  <c r="CY22" i="2"/>
  <c r="DC27" i="2"/>
  <c r="DC26" i="2"/>
  <c r="DC25" i="2"/>
  <c r="DC24" i="2"/>
  <c r="CY21" i="2"/>
  <c r="CY18" i="2"/>
  <c r="CY19" i="2"/>
  <c r="CY20" i="2"/>
  <c r="DC23" i="2"/>
  <c r="CY17" i="2"/>
  <c r="DC22" i="2"/>
  <c r="DC21" i="2"/>
  <c r="DC20" i="2"/>
  <c r="DC19" i="2"/>
  <c r="DC18" i="2"/>
  <c r="DC17" i="2"/>
  <c r="DC16" i="2"/>
  <c r="DC15" i="2"/>
  <c r="DC14" i="2"/>
  <c r="DC13" i="2"/>
  <c r="CY6" i="2"/>
  <c r="CY7" i="2"/>
  <c r="CY8" i="2"/>
  <c r="CY9" i="2"/>
  <c r="CY10" i="2"/>
  <c r="CY11" i="2"/>
  <c r="CY12" i="2"/>
  <c r="CY13" i="2"/>
  <c r="CY14" i="2"/>
  <c r="CY15" i="2"/>
  <c r="CY16" i="2"/>
  <c r="DC11" i="2"/>
  <c r="DC5" i="2"/>
  <c r="DC6" i="2"/>
  <c r="DC10" i="2"/>
  <c r="DA6" i="2"/>
  <c r="CY5" i="2"/>
  <c r="U16" i="2"/>
  <c r="CU9" i="2"/>
  <c r="G41" i="2"/>
  <c r="G40" i="2"/>
  <c r="CW228" i="2"/>
  <c r="CW227" i="2"/>
  <c r="CW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W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W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W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W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W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W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W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W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W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W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W5" i="2"/>
  <c r="CU5" i="2"/>
  <c r="CU7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S101" i="2"/>
  <c r="CS102" i="2"/>
  <c r="CS103" i="2"/>
  <c r="CS104" i="2"/>
  <c r="CS105" i="2"/>
  <c r="CS106" i="2"/>
  <c r="CS107" i="2"/>
  <c r="CS108" i="2"/>
  <c r="CS109" i="2"/>
  <c r="CS110" i="2"/>
  <c r="CS111" i="2"/>
  <c r="CS112" i="2"/>
  <c r="CS113" i="2"/>
  <c r="CS114" i="2"/>
  <c r="CS115" i="2"/>
  <c r="CS116" i="2"/>
  <c r="CS117" i="2"/>
  <c r="CS118" i="2"/>
  <c r="CS119" i="2"/>
  <c r="CS120" i="2"/>
  <c r="CS121" i="2"/>
  <c r="CS122" i="2"/>
  <c r="CS123" i="2"/>
  <c r="CS124" i="2"/>
  <c r="CS125" i="2"/>
  <c r="CS126" i="2"/>
  <c r="CS127" i="2"/>
  <c r="CS128" i="2"/>
  <c r="CS129" i="2"/>
  <c r="CS130" i="2"/>
  <c r="CS131" i="2"/>
  <c r="CS132" i="2"/>
  <c r="CS133" i="2"/>
  <c r="CS134" i="2"/>
  <c r="CS135" i="2"/>
  <c r="CS136" i="2"/>
  <c r="CS137" i="2"/>
  <c r="CS138" i="2"/>
  <c r="CS139" i="2"/>
  <c r="CS140" i="2"/>
  <c r="CS141" i="2"/>
  <c r="CS142" i="2"/>
  <c r="CS143" i="2"/>
  <c r="CS144" i="2"/>
  <c r="CS145" i="2"/>
  <c r="CS146" i="2"/>
  <c r="CS147" i="2"/>
  <c r="CS148" i="2"/>
  <c r="CS149" i="2"/>
  <c r="CS150" i="2"/>
  <c r="CS151" i="2"/>
  <c r="CS152" i="2"/>
  <c r="CS153" i="2"/>
  <c r="CS154" i="2"/>
  <c r="CS155" i="2"/>
  <c r="CS156" i="2"/>
  <c r="CS157" i="2"/>
  <c r="CS158" i="2"/>
  <c r="CS159" i="2"/>
  <c r="CS160" i="2"/>
  <c r="CS161" i="2"/>
  <c r="CS162" i="2"/>
  <c r="CS163" i="2"/>
  <c r="CS164" i="2"/>
  <c r="CS165" i="2"/>
  <c r="CS166" i="2"/>
  <c r="CS167" i="2"/>
  <c r="CS168" i="2"/>
  <c r="CS169" i="2"/>
  <c r="CS170" i="2"/>
  <c r="CS171" i="2"/>
  <c r="CS172" i="2"/>
  <c r="CS173" i="2"/>
  <c r="CS174" i="2"/>
  <c r="CS175" i="2"/>
  <c r="CS176" i="2"/>
  <c r="CS177" i="2"/>
  <c r="CS178" i="2"/>
  <c r="CS179" i="2"/>
  <c r="CS180" i="2"/>
  <c r="CS181" i="2"/>
  <c r="CS182" i="2"/>
  <c r="CS183" i="2"/>
  <c r="CS184" i="2"/>
  <c r="CS185" i="2"/>
  <c r="CS186" i="2"/>
  <c r="CS187" i="2"/>
  <c r="CS188" i="2"/>
  <c r="CS189" i="2"/>
  <c r="CS190" i="2"/>
  <c r="CS191" i="2"/>
  <c r="CS192" i="2"/>
  <c r="CS193" i="2"/>
  <c r="CS194" i="2"/>
  <c r="CS195" i="2"/>
  <c r="CS196" i="2"/>
  <c r="CS197" i="2"/>
  <c r="CS198" i="2"/>
  <c r="CS199" i="2"/>
  <c r="CS200" i="2"/>
  <c r="CS201" i="2"/>
  <c r="CS202" i="2"/>
  <c r="CS203" i="2"/>
  <c r="CS204" i="2"/>
  <c r="CS205" i="2"/>
  <c r="CS206" i="2"/>
  <c r="CS207" i="2"/>
  <c r="CS208" i="2"/>
  <c r="CS209" i="2"/>
  <c r="CS210" i="2"/>
  <c r="CS211" i="2"/>
  <c r="CS212" i="2"/>
  <c r="CS213" i="2"/>
  <c r="CS214" i="2"/>
  <c r="CS215" i="2"/>
  <c r="CS216" i="2"/>
  <c r="CS217" i="2"/>
  <c r="CS218" i="2"/>
  <c r="CU8" i="2"/>
  <c r="CU6" i="2"/>
  <c r="BG14" i="2"/>
  <c r="BC135" i="2"/>
  <c r="AO27" i="2"/>
  <c r="K25" i="2"/>
  <c r="K27" i="2"/>
  <c r="CM6" i="2"/>
  <c r="CQ11" i="2"/>
  <c r="CQ10" i="2"/>
  <c r="CQ9" i="2"/>
  <c r="CQ8" i="2"/>
  <c r="CQ7" i="2"/>
  <c r="CQ6" i="2"/>
  <c r="CQ5" i="2"/>
  <c r="CM5" i="2"/>
  <c r="CO11" i="2"/>
  <c r="CO10" i="2"/>
  <c r="CO9" i="2"/>
  <c r="CO8" i="2"/>
  <c r="CO7" i="2"/>
  <c r="CO6" i="2"/>
  <c r="CO5" i="2"/>
  <c r="K30" i="2"/>
  <c r="K29" i="2"/>
  <c r="K28" i="2"/>
  <c r="K26" i="2"/>
  <c r="K32" i="2"/>
  <c r="K31" i="2"/>
  <c r="G39" i="2"/>
  <c r="AO24" i="2"/>
  <c r="AO25" i="2"/>
  <c r="AO26" i="2"/>
  <c r="AO23" i="2"/>
  <c r="AO22" i="2"/>
  <c r="AO20" i="2"/>
  <c r="AO21" i="2"/>
  <c r="F110" i="9"/>
  <c r="AY10" i="2"/>
  <c r="AY9" i="2"/>
  <c r="AO19" i="2"/>
  <c r="BA8" i="2"/>
  <c r="BA7" i="2"/>
  <c r="BA6" i="2"/>
  <c r="BA5" i="2"/>
  <c r="CG76" i="2"/>
  <c r="A43" i="2"/>
  <c r="CK78" i="2"/>
  <c r="CK77" i="2"/>
  <c r="CK76" i="2"/>
  <c r="CK75" i="2"/>
  <c r="CG65" i="2"/>
  <c r="CG66" i="2"/>
  <c r="CG67" i="2"/>
  <c r="CG68" i="2"/>
  <c r="CG69" i="2"/>
  <c r="CG70" i="2"/>
  <c r="CG71" i="2"/>
  <c r="CG72" i="2"/>
  <c r="CG73" i="2"/>
  <c r="CG74" i="2"/>
  <c r="CG75" i="2"/>
  <c r="A42" i="2"/>
  <c r="G38" i="2"/>
  <c r="BS27" i="2"/>
  <c r="BS26" i="2"/>
  <c r="BS25" i="2"/>
  <c r="BQ13" i="2"/>
  <c r="CA147" i="2"/>
  <c r="CA148" i="2"/>
  <c r="CA146" i="2"/>
  <c r="CA145" i="2"/>
  <c r="CA144" i="2"/>
  <c r="CA141" i="2"/>
  <c r="CA142" i="2"/>
  <c r="CA143" i="2"/>
  <c r="CA140" i="2"/>
  <c r="CA139" i="2"/>
  <c r="CA138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6" i="2"/>
  <c r="CE13" i="2"/>
  <c r="CA5" i="2"/>
  <c r="CE12" i="2"/>
  <c r="CE11" i="2"/>
  <c r="CE10" i="2"/>
  <c r="CE9" i="2"/>
  <c r="CE8" i="2"/>
  <c r="CE7" i="2"/>
  <c r="CE6" i="2"/>
  <c r="CE5" i="2"/>
  <c r="CC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G57" i="2"/>
  <c r="CG58" i="2"/>
  <c r="CG59" i="2"/>
  <c r="CG60" i="2"/>
  <c r="CG61" i="2"/>
  <c r="CG62" i="2"/>
  <c r="CG63" i="2"/>
  <c r="CG64" i="2"/>
  <c r="CK38" i="2"/>
  <c r="CK37" i="2"/>
  <c r="CK36" i="2"/>
  <c r="CK35" i="2"/>
  <c r="CG49" i="2"/>
  <c r="CG50" i="2"/>
  <c r="CG51" i="2"/>
  <c r="CG52" i="2"/>
  <c r="CG53" i="2"/>
  <c r="CG54" i="2"/>
  <c r="CG55" i="2"/>
  <c r="CG56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G41" i="2"/>
  <c r="CG42" i="2"/>
  <c r="CG43" i="2"/>
  <c r="CG44" i="2"/>
  <c r="CG45" i="2"/>
  <c r="CG46" i="2"/>
  <c r="CG47" i="2"/>
  <c r="CG48" i="2"/>
  <c r="CG33" i="2"/>
  <c r="CG34" i="2"/>
  <c r="CG35" i="2"/>
  <c r="CG36" i="2"/>
  <c r="CG37" i="2"/>
  <c r="CG38" i="2"/>
  <c r="CG39" i="2"/>
  <c r="CG40" i="2"/>
  <c r="CG25" i="2"/>
  <c r="CG26" i="2"/>
  <c r="CG27" i="2"/>
  <c r="CG28" i="2"/>
  <c r="CG29" i="2"/>
  <c r="CG30" i="2"/>
  <c r="CG31" i="2"/>
  <c r="CG32" i="2"/>
  <c r="CG17" i="2"/>
  <c r="CG18" i="2"/>
  <c r="CG19" i="2"/>
  <c r="CG20" i="2"/>
  <c r="CG21" i="2"/>
  <c r="CG22" i="2"/>
  <c r="CG23" i="2"/>
  <c r="CG24" i="2"/>
  <c r="CG9" i="2"/>
  <c r="CG10" i="2"/>
  <c r="CG11" i="2"/>
  <c r="CG12" i="2"/>
  <c r="CG13" i="2"/>
  <c r="CG14" i="2"/>
  <c r="CG15" i="2"/>
  <c r="CG16" i="2"/>
  <c r="CG8" i="2"/>
  <c r="CK13" i="2"/>
  <c r="CK12" i="2"/>
  <c r="CK11" i="2"/>
  <c r="CK10" i="2"/>
  <c r="CK9" i="2"/>
  <c r="CK8" i="2"/>
  <c r="CK7" i="2"/>
  <c r="CK6" i="2"/>
  <c r="CK5" i="2"/>
  <c r="CG7" i="2"/>
  <c r="CG6" i="2"/>
  <c r="CG5" i="2"/>
  <c r="CI9" i="2"/>
  <c r="CI8" i="2"/>
  <c r="CI7" i="2"/>
  <c r="CI6" i="2"/>
  <c r="CI5" i="2"/>
  <c r="BQ12" i="2"/>
  <c r="BS24" i="2"/>
  <c r="BS23" i="2"/>
  <c r="BS22" i="2"/>
  <c r="BS21" i="2"/>
  <c r="BS20" i="2"/>
  <c r="BS19" i="2"/>
  <c r="BQ10" i="2"/>
  <c r="BQ11" i="2"/>
  <c r="CC8" i="2"/>
  <c r="CC7" i="2"/>
  <c r="CC6" i="2"/>
  <c r="BS18" i="2"/>
  <c r="BS17" i="2"/>
  <c r="BS16" i="2"/>
  <c r="BS15" i="2"/>
  <c r="BS14" i="2"/>
  <c r="BS13" i="2"/>
  <c r="BS12" i="2"/>
  <c r="BS11" i="2"/>
  <c r="BQ6" i="2"/>
  <c r="BQ7" i="2"/>
  <c r="BQ8" i="2"/>
  <c r="BQ9" i="2"/>
  <c r="BS10" i="2"/>
  <c r="BS9" i="2"/>
  <c r="BS8" i="2"/>
  <c r="BS7" i="2"/>
  <c r="BS6" i="2"/>
  <c r="BS5" i="2"/>
  <c r="BO5" i="2"/>
  <c r="BO6" i="2"/>
  <c r="BO7" i="2"/>
  <c r="BQ5" i="2"/>
  <c r="AQ14" i="2"/>
  <c r="AQ13" i="2"/>
  <c r="AQ12" i="2"/>
  <c r="BE8" i="2"/>
  <c r="BG13" i="2"/>
  <c r="BG12" i="2"/>
  <c r="BG11" i="2"/>
  <c r="BG10" i="2"/>
  <c r="BG9" i="2"/>
  <c r="BG8" i="2"/>
  <c r="BG7" i="2"/>
  <c r="BG6" i="2"/>
  <c r="BG5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E6" i="2"/>
  <c r="BE5" i="2"/>
  <c r="W35" i="2"/>
  <c r="W66" i="2"/>
  <c r="W69" i="2"/>
  <c r="W73" i="2"/>
  <c r="W25" i="2"/>
  <c r="AI20" i="2"/>
  <c r="AI21" i="2"/>
  <c r="AI22" i="2"/>
  <c r="AI23" i="2"/>
  <c r="AI25" i="2"/>
  <c r="AI26" i="2"/>
  <c r="AI27" i="2"/>
  <c r="AI28" i="2"/>
  <c r="AI29" i="2"/>
  <c r="AI31" i="2"/>
  <c r="E13" i="2"/>
  <c r="AW6" i="2"/>
  <c r="AW5" i="2"/>
  <c r="AY8" i="2"/>
  <c r="AY5" i="2"/>
  <c r="AI30" i="2"/>
  <c r="AI24" i="2"/>
  <c r="AI32" i="2"/>
  <c r="AO18" i="2"/>
  <c r="AO17" i="2"/>
  <c r="AO16" i="2"/>
  <c r="AO15" i="2"/>
  <c r="AO14" i="2"/>
  <c r="AO13" i="2"/>
  <c r="AQ11" i="2"/>
  <c r="AQ8" i="2"/>
  <c r="AQ9" i="2"/>
  <c r="AQ10" i="2"/>
  <c r="AQ5" i="2"/>
  <c r="AQ6" i="2"/>
  <c r="AQ7" i="2"/>
  <c r="AS5" i="2"/>
  <c r="AS6" i="2"/>
  <c r="AS7" i="2"/>
  <c r="AS8" i="2"/>
  <c r="AS9" i="2"/>
  <c r="E14" i="2"/>
  <c r="E15" i="2"/>
  <c r="E16" i="2"/>
  <c r="E17" i="2"/>
  <c r="E18" i="2"/>
  <c r="E19" i="2"/>
  <c r="E20" i="2"/>
  <c r="E21" i="2"/>
  <c r="A41" i="2"/>
  <c r="A38" i="2"/>
  <c r="A39" i="2"/>
  <c r="A40" i="2"/>
  <c r="U15" i="2"/>
  <c r="AK5" i="2"/>
  <c r="AK6" i="2"/>
  <c r="AO10" i="2"/>
  <c r="AO6" i="2"/>
  <c r="AO7" i="2"/>
  <c r="A37" i="2"/>
  <c r="A36" i="2"/>
  <c r="A35" i="2"/>
  <c r="A34" i="2"/>
  <c r="A32" i="2"/>
  <c r="A33" i="2"/>
  <c r="D39" i="9"/>
  <c r="D113" i="9" s="1"/>
  <c r="D38" i="9"/>
  <c r="D37" i="9"/>
  <c r="D36" i="9"/>
  <c r="D35" i="9"/>
  <c r="D34" i="9"/>
  <c r="D32" i="9"/>
  <c r="D31" i="9"/>
  <c r="D30" i="9"/>
  <c r="D29" i="9"/>
  <c r="D28" i="9"/>
  <c r="D27" i="9"/>
  <c r="W77" i="2"/>
  <c r="W78" i="2"/>
  <c r="W79" i="2"/>
  <c r="W81" i="2"/>
  <c r="K15" i="2"/>
  <c r="K16" i="2"/>
  <c r="G34" i="2"/>
  <c r="K17" i="2"/>
  <c r="K18" i="2"/>
  <c r="K19" i="2"/>
  <c r="K20" i="2"/>
  <c r="K21" i="2"/>
  <c r="E11" i="2"/>
  <c r="E10" i="2"/>
  <c r="K22" i="2"/>
  <c r="E8" i="2"/>
  <c r="E9" i="2"/>
  <c r="B2" i="9"/>
  <c r="AG6" i="2"/>
  <c r="W6" i="2"/>
  <c r="W7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6" i="2"/>
  <c r="W57" i="2"/>
  <c r="W58" i="2"/>
  <c r="W59" i="2"/>
  <c r="W60" i="2"/>
  <c r="W61" i="2"/>
  <c r="W62" i="2"/>
  <c r="W63" i="2"/>
  <c r="W64" i="2"/>
  <c r="W67" i="2"/>
  <c r="W68" i="2"/>
  <c r="W70" i="2"/>
  <c r="W71" i="2"/>
  <c r="W74" i="2"/>
  <c r="B43" i="9"/>
  <c r="C57" i="9"/>
  <c r="D57" i="9"/>
  <c r="F57" i="9"/>
  <c r="G57" i="9"/>
  <c r="H57" i="9"/>
  <c r="I57" i="9"/>
  <c r="J57" i="9"/>
  <c r="C58" i="9"/>
  <c r="D58" i="9"/>
  <c r="F58" i="9"/>
  <c r="G58" i="9"/>
  <c r="H58" i="9"/>
  <c r="I58" i="9"/>
  <c r="J58" i="9"/>
  <c r="C16" i="2"/>
  <c r="C15" i="2"/>
  <c r="A31" i="2"/>
  <c r="E57" i="9"/>
  <c r="E58" i="9"/>
  <c r="B41" i="9"/>
  <c r="O58" i="9"/>
  <c r="N58" i="9"/>
  <c r="M58" i="9"/>
  <c r="L58" i="9"/>
  <c r="K58" i="9"/>
  <c r="B58" i="9"/>
  <c r="O57" i="9"/>
  <c r="N57" i="9"/>
  <c r="M57" i="9"/>
  <c r="L57" i="9"/>
  <c r="K57" i="9"/>
  <c r="B57" i="9"/>
  <c r="B47" i="9"/>
  <c r="B48" i="9"/>
  <c r="B49" i="9"/>
  <c r="B50" i="9"/>
  <c r="B52" i="9"/>
  <c r="B54" i="9"/>
  <c r="B55" i="9"/>
  <c r="B56" i="9"/>
  <c r="B59" i="9"/>
  <c r="B60" i="9"/>
  <c r="B61" i="9"/>
  <c r="B62" i="9"/>
  <c r="B63" i="9"/>
  <c r="B64" i="9"/>
  <c r="B65" i="9"/>
  <c r="B66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3" i="9"/>
  <c r="B85" i="9"/>
  <c r="B87" i="9"/>
  <c r="B88" i="9"/>
  <c r="B89" i="9"/>
  <c r="B90" i="9"/>
  <c r="B91" i="9"/>
  <c r="B92" i="9"/>
  <c r="B93" i="9"/>
  <c r="B94" i="9"/>
  <c r="B95" i="9"/>
  <c r="B46" i="9"/>
  <c r="G33" i="2"/>
  <c r="C14" i="2"/>
  <c r="A30" i="2"/>
  <c r="A29" i="2"/>
  <c r="E7" i="2"/>
  <c r="E6" i="2"/>
  <c r="AC5" i="2"/>
  <c r="AI19" i="2"/>
  <c r="AI18" i="2"/>
  <c r="AE6" i="2"/>
  <c r="AE7" i="2"/>
  <c r="AE8" i="2"/>
  <c r="AG5" i="2"/>
  <c r="AE5" i="2"/>
  <c r="D26" i="9"/>
  <c r="G32" i="2"/>
  <c r="I12" i="2"/>
  <c r="I11" i="2"/>
  <c r="I10" i="2"/>
  <c r="I9" i="2"/>
  <c r="I8" i="2"/>
  <c r="I7" i="2"/>
  <c r="I6" i="2"/>
  <c r="I5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S11" i="2"/>
  <c r="W5" i="2"/>
  <c r="K13" i="2"/>
  <c r="A28" i="2"/>
  <c r="E5" i="2"/>
  <c r="A27" i="2"/>
  <c r="G14" i="2"/>
  <c r="C13" i="2"/>
  <c r="A26" i="2"/>
  <c r="A25" i="2"/>
  <c r="A24" i="2"/>
  <c r="K12" i="2"/>
  <c r="K11" i="2"/>
  <c r="K10" i="2"/>
  <c r="K9" i="2"/>
  <c r="K8" i="2"/>
  <c r="K7" i="2"/>
  <c r="K6" i="2"/>
  <c r="K5" i="2"/>
  <c r="G12" i="2"/>
  <c r="G11" i="2"/>
  <c r="G10" i="2"/>
  <c r="G8" i="2"/>
  <c r="G9" i="2"/>
  <c r="G7" i="2"/>
  <c r="G6" i="2"/>
  <c r="U13" i="2"/>
  <c r="U14" i="2"/>
  <c r="U11" i="2"/>
  <c r="U10" i="2"/>
  <c r="U9" i="2"/>
  <c r="U8" i="2"/>
  <c r="U7" i="2"/>
  <c r="U6" i="2"/>
  <c r="U5" i="2"/>
  <c r="S10" i="2"/>
  <c r="S9" i="2"/>
  <c r="S8" i="2"/>
  <c r="S7" i="2"/>
  <c r="S6" i="2"/>
  <c r="S5" i="2"/>
  <c r="A23" i="2"/>
  <c r="G5" i="2"/>
  <c r="C12" i="2"/>
  <c r="C11" i="2"/>
  <c r="C10" i="2"/>
  <c r="C9" i="2"/>
  <c r="C8" i="2"/>
  <c r="C7" i="2"/>
  <c r="C6" i="2"/>
  <c r="C5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K23" i="2"/>
  <c r="K24" i="2"/>
  <c r="W76" i="2"/>
  <c r="W15" i="2"/>
  <c r="W72" i="2"/>
  <c r="AO11" i="2"/>
  <c r="E12" i="2"/>
  <c r="AO5" i="2"/>
  <c r="AY7" i="2"/>
  <c r="AY6" i="2"/>
  <c r="BE7" i="2"/>
  <c r="W65" i="2"/>
  <c r="AO9" i="2"/>
  <c r="AO8" i="2"/>
  <c r="E22" i="2"/>
  <c r="W80" i="2"/>
  <c r="W82" i="2"/>
  <c r="W55" i="2"/>
  <c r="U12" i="2"/>
  <c r="B1" i="9" l="1"/>
  <c r="B84" i="9"/>
  <c r="B2" i="8"/>
  <c r="B67" i="9"/>
  <c r="G27" i="9"/>
  <c r="D33" i="9"/>
  <c r="D111" i="9" s="1"/>
  <c r="AO12" i="2"/>
  <c r="DM10" i="2"/>
  <c r="DO10" i="2"/>
  <c r="DO9" i="2"/>
  <c r="DA5" i="2"/>
  <c r="J12" i="9" l="1"/>
  <c r="H17" i="9"/>
  <c r="F22" i="9"/>
  <c r="N22" i="9"/>
  <c r="C12" i="9"/>
  <c r="K12" i="9"/>
  <c r="I17" i="9"/>
  <c r="D12" i="9"/>
  <c r="L12" i="9"/>
  <c r="J17" i="9"/>
  <c r="I12" i="9"/>
  <c r="G17" i="9"/>
  <c r="O17" i="9"/>
  <c r="E22" i="9"/>
  <c r="F12" i="9"/>
  <c r="D17" i="9"/>
  <c r="G22" i="9"/>
  <c r="E12" i="9"/>
  <c r="G12" i="9"/>
  <c r="E17" i="9"/>
  <c r="H22" i="9"/>
  <c r="H12" i="9"/>
  <c r="F17" i="9"/>
  <c r="I22" i="9"/>
  <c r="M12" i="9"/>
  <c r="K17" i="9"/>
  <c r="J22" i="9"/>
  <c r="N12" i="9"/>
  <c r="L17" i="9"/>
  <c r="K22" i="9"/>
  <c r="C17" i="9"/>
  <c r="O12" i="9"/>
  <c r="M17" i="9"/>
  <c r="L22" i="9"/>
  <c r="O22" i="9"/>
  <c r="N17" i="9"/>
  <c r="C22" i="9"/>
  <c r="M22" i="9"/>
  <c r="D22" i="9"/>
  <c r="B51" i="9"/>
  <c r="K14" i="2"/>
  <c r="M2" i="8"/>
  <c r="G29" i="9"/>
  <c r="G31" i="9"/>
  <c r="G110" i="9"/>
  <c r="W75" i="2"/>
  <c r="G35" i="9" l="1"/>
  <c r="G111" i="9" s="1"/>
  <c r="G37" i="2" l="1"/>
  <c r="G36" i="2"/>
  <c r="G35" i="2"/>
  <c r="AI8" i="2" l="1"/>
  <c r="AI14" i="2"/>
  <c r="AI16" i="2"/>
  <c r="AI12" i="2"/>
  <c r="AI15" i="2"/>
  <c r="AI7" i="2"/>
  <c r="AI13" i="2"/>
  <c r="AI9" i="2"/>
  <c r="AI5" i="2"/>
  <c r="AI17" i="2"/>
  <c r="AI10" i="2"/>
  <c r="AI11" i="2"/>
  <c r="AI6" i="2"/>
  <c r="G13" i="2" l="1"/>
</calcChain>
</file>

<file path=xl/sharedStrings.xml><?xml version="1.0" encoding="utf-8"?>
<sst xmlns="http://schemas.openxmlformats.org/spreadsheetml/2006/main" count="283" uniqueCount="201">
  <si>
    <t>9ecdda91-f215-42ea-80bc-2aae3fb4e1c4</t>
  </si>
  <si>
    <t>Operating Expenses</t>
  </si>
  <si>
    <t>Food Service</t>
  </si>
  <si>
    <t>Other</t>
  </si>
  <si>
    <t>FY2021</t>
  </si>
  <si>
    <t>Operating Receipts</t>
  </si>
  <si>
    <t>Operating Disbursements</t>
  </si>
  <si>
    <t>Excess of Operating Receipts Over (Under)</t>
  </si>
  <si>
    <t>Nonoperating Receipts/(Disbursements)</t>
  </si>
  <si>
    <t>Excess of Operating and Nonoperating Receipts</t>
  </si>
  <si>
    <t>Over/(Under) Operating and Nonoperating</t>
  </si>
  <si>
    <t>Interest and Fiscal Charges</t>
  </si>
  <si>
    <t>State Foundation Payments (3110, 3211)</t>
  </si>
  <si>
    <t>Charges for Services (1500)</t>
  </si>
  <si>
    <t>Fees (1600, 1700)</t>
  </si>
  <si>
    <t>Other (1830, 1840, 1850, 1860, 1870, 1890, 3190)</t>
  </si>
  <si>
    <t>100 Salaries and Wages</t>
  </si>
  <si>
    <t>200 Employee Retirement and Insurance Benefits</t>
  </si>
  <si>
    <t>400 Purchased Services</t>
  </si>
  <si>
    <t>500 Supplies and Materials</t>
  </si>
  <si>
    <t>700 Capital Outlay - Replacement</t>
  </si>
  <si>
    <t>800 Other</t>
  </si>
  <si>
    <t>819 Other Debt</t>
  </si>
  <si>
    <t>Total Operating Disbursements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</si>
  <si>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</si>
  <si>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</si>
  <si>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</si>
  <si>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</si>
  <si>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</si>
  <si>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</si>
  <si>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</si>
  <si>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Total Operating Receipts</t>
  </si>
  <si>
    <t>Transfers - In</t>
  </si>
  <si>
    <t>Transfers - Out</t>
  </si>
  <si>
    <t>Disbursements</t>
  </si>
  <si>
    <t>Fund Cash Balance Beginning of Fiscal Year</t>
  </si>
  <si>
    <t>Fund Cash Balance End of Fiscal Year</t>
  </si>
  <si>
    <t>Total Nonoperating Revenues/(Expenses)</t>
  </si>
  <si>
    <t>Actual</t>
  </si>
  <si>
    <t>Forecasted</t>
  </si>
  <si>
    <t>FY2022</t>
  </si>
  <si>
    <t>FY2023</t>
  </si>
  <si>
    <t>FY2024</t>
  </si>
  <si>
    <t>3efef276-4e79-49a9-985a-482c7f422d6a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</si>
  <si>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</si>
  <si>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</si>
  <si>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</si>
  <si>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</si>
  <si>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</si>
  <si>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</si>
  <si>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</si>
  <si>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</si>
  <si>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</si>
  <si>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</si>
  <si>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</si>
  <si>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</si>
  <si>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</si>
  <si>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</si>
  <si>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</si>
  <si>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</si>
  <si>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</si>
  <si>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</si>
  <si>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</si>
  <si>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</si>
  <si>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</si>
  <si>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</si>
  <si>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Total</t>
  </si>
  <si>
    <t>Financial Metrics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</si>
  <si>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</si>
  <si>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</si>
  <si>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</si>
  <si>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</si>
  <si>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</si>
  <si>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</si>
  <si>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Debt Service Payments</t>
  </si>
  <si>
    <t>Object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</si>
  <si>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</si>
  <si>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</si>
  <si>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</si>
  <si>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</si>
  <si>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</si>
  <si>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</si>
  <si>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Estimated Student Enrollment</t>
  </si>
  <si>
    <t>Function</t>
  </si>
  <si>
    <t>Instruction
1000</t>
  </si>
  <si>
    <t>Support Services
2100-2200</t>
  </si>
  <si>
    <t>Administrative Services
2400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</si>
  <si>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</si>
  <si>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</si>
  <si>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</si>
  <si>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</si>
  <si>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</si>
  <si>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Facilities/
Construction Services
5000</t>
  </si>
  <si>
    <t>All Other 
Expense
6000-7000</t>
  </si>
  <si>
    <t>184e4fd4-3575-427b-9014-bd642a60ad83</t>
  </si>
  <si>
    <t>Expected Purchased Services</t>
  </si>
  <si>
    <t>Expected Debt</t>
  </si>
  <si>
    <t xml:space="preserve">Expected </t>
  </si>
  <si>
    <t>Amount</t>
  </si>
  <si>
    <t>Beg. Outstanding
Debt</t>
  </si>
  <si>
    <t>Add. Debt
Proceeds</t>
  </si>
  <si>
    <t>Principle
Retirement</t>
  </si>
  <si>
    <t>Contingency/Other</t>
  </si>
  <si>
    <t>Interest
Expense</t>
  </si>
  <si>
    <t>End of Year
Debt Obligations</t>
  </si>
  <si>
    <t>Check</t>
  </si>
  <si>
    <t>Description</t>
  </si>
  <si>
    <t>Beginning
Year Balance</t>
  </si>
  <si>
    <t>Principal Retirement</t>
  </si>
  <si>
    <t>Interest Expense</t>
  </si>
  <si>
    <t>Ending
Year Balance</t>
  </si>
  <si>
    <t>Loan A</t>
  </si>
  <si>
    <t>Loan B</t>
  </si>
  <si>
    <t>Loan C</t>
  </si>
  <si>
    <t>Payables (Past Due 180+ days)</t>
  </si>
  <si>
    <t>Enrollment:</t>
  </si>
  <si>
    <t>Enrollment Assumptions by Grade:</t>
  </si>
  <si>
    <t>K</t>
  </si>
  <si>
    <t>Revenue:</t>
  </si>
  <si>
    <t>Staffing:</t>
  </si>
  <si>
    <t>Key Non-Payroll Related Expenses:</t>
  </si>
  <si>
    <t>Grade</t>
  </si>
  <si>
    <t>Assumptions Narrative Summary</t>
  </si>
  <si>
    <t>County:</t>
  </si>
  <si>
    <t>Type of School: Brick &amp; Mortar</t>
  </si>
  <si>
    <t>Statement of Receipt, Disbursements, and Changes in Fund Cash Balances</t>
  </si>
  <si>
    <t>Community School Budget</t>
  </si>
  <si>
    <t>IRN (Uncategorized)</t>
  </si>
  <si>
    <t>b68621f5-bee8-4c8a-a351-3fe48544ccb1</t>
  </si>
  <si>
    <t>Expected Enrollment</t>
  </si>
  <si>
    <t>Students</t>
  </si>
  <si>
    <t>Expected Instructors</t>
  </si>
  <si>
    <t>Staff</t>
  </si>
  <si>
    <t>Expected Administrative Staff</t>
  </si>
  <si>
    <t>All Other Expected Staff</t>
  </si>
  <si>
    <t>ba4ec075-c49a-4106-bae6-b449fe9e71bb</t>
  </si>
  <si>
    <t>FY2025</t>
  </si>
  <si>
    <t>Hamilton</t>
  </si>
  <si>
    <t>7068d6d8-a8b3-4a52-9dba-29b8cc1f37e7</t>
  </si>
  <si>
    <t>Total Expenditures / FTE</t>
  </si>
  <si>
    <t>Budget Per Pupil</t>
  </si>
  <si>
    <t xml:space="preserve">IRN: </t>
  </si>
  <si>
    <t>Insert pic from pg 1 enrollment</t>
  </si>
  <si>
    <t>YE Audit Accounts</t>
  </si>
  <si>
    <t/>
  </si>
  <si>
    <t>Is this section needed?</t>
  </si>
  <si>
    <t>&lt;-------</t>
  </si>
  <si>
    <t>***Please check if this was submitted via excel files LY</t>
  </si>
  <si>
    <t>FY2026</t>
  </si>
  <si>
    <t>Debtor
Creditor</t>
  </si>
  <si>
    <t>- In January 2022, the ODE implemented increased state support as passed by legislation Ohio House Bill 110.</t>
  </si>
  <si>
    <t>2c633e3d-10a0-4845-9cfa-6ad9809f620f</t>
  </si>
  <si>
    <t>f422766e-50fb-450a-bf8f-ad4838d605a5</t>
  </si>
  <si>
    <t>25670014-a4b6-468d-ac8a-9f014d70a158</t>
  </si>
  <si>
    <t>111cb300-1aab-4d63-89e5-fa8dd8fc7f4d</t>
  </si>
  <si>
    <t>FY2027</t>
  </si>
  <si>
    <t>4721dedc-fede-441e-969c-509fa4d73c8e</t>
  </si>
  <si>
    <t>6ff6830c-893a-4ccd-ab55-59065cdd0011</t>
  </si>
  <si>
    <t>Page Comparisons</t>
  </si>
  <si>
    <t>Check with Pg 4</t>
  </si>
  <si>
    <t>TIE-OUT TO PG 4</t>
  </si>
  <si>
    <t>Expense Total (row 14)</t>
  </si>
  <si>
    <t>Interest Exp (non-op exp)</t>
  </si>
  <si>
    <t>Op Disbursements (pg 4)</t>
  </si>
  <si>
    <t>Northside Preparatory Academy</t>
  </si>
  <si>
    <t>782c2957-7d46-4d40-919c-6cdfe4a2be2d</t>
  </si>
  <si>
    <t>Sum Check</t>
  </si>
  <si>
    <t>Pg. 4 Check</t>
  </si>
  <si>
    <t>aaf3bce0-48b1-447e-be83-4805fb6b0eeb</t>
  </si>
  <si>
    <t>Interest/Fiscal Check</t>
  </si>
  <si>
    <t>Adaptive Pull</t>
  </si>
  <si>
    <t>c34340a0-24ad-43e1-b218-ca4b14afc576</t>
  </si>
  <si>
    <t>8c6ffecd-cfb9-4822-a432-7026aad695f5</t>
  </si>
  <si>
    <t>FY2028</t>
  </si>
  <si>
    <t>600 Capital Outlay - New</t>
  </si>
  <si>
    <t>Proposed FY2025 Budget Assumptions:</t>
  </si>
  <si>
    <t>- FY2025 miscellaneous funding is forecasted based on FY2024 levels.</t>
  </si>
  <si>
    <t>- It is assumed that the employer paid SERS/STRS rate for FY2025 will remain at 14%.</t>
  </si>
  <si>
    <t>- It is assumed that the employer paid payroll tax rate for FY2025 is 1.45%.</t>
  </si>
  <si>
    <t>- The majority of other operating expenses are assumed to grow at 3% in FY2025 over FY2024 levels.</t>
  </si>
  <si>
    <t>1c04efde-4dc9-48dc-bdc2-980b5ee0ab6a</t>
  </si>
  <si>
    <t>7d6076fa-7664-4bab-916b-195852a99513</t>
  </si>
  <si>
    <t>- It is assumed that the employer paid benefits rate for FY2025 will remain at 20%.</t>
  </si>
  <si>
    <t>- Salary increases for FY2025 are assumed to be 3%.</t>
  </si>
  <si>
    <t>- As of the end of FY2024, the ESSER program has concluded.</t>
  </si>
  <si>
    <t>- All other FY2025 federal grant revenues are based upon current allocations.</t>
  </si>
  <si>
    <t>#ERROR!</t>
  </si>
  <si>
    <t>FY2025 - May 2024 Submission</t>
  </si>
  <si>
    <t>IRN No.:  19227</t>
  </si>
  <si>
    <t>Contract Term: 06/30/30</t>
  </si>
  <si>
    <t>For the Fiscal Years Ended 2021 through 2023, Actual and</t>
  </si>
  <si>
    <t>the Fiscal Years Ending 2024 through 2028, Forecasted</t>
  </si>
  <si>
    <t>FY2024 Budget Assumptions</t>
  </si>
  <si>
    <t xml:space="preserve">- Assumed FY2025 Total Headcount Enrollment of 295. </t>
  </si>
  <si>
    <t xml:space="preserve">- Final funded FTEs for FY2025 is assumed to be 281. </t>
  </si>
  <si>
    <t>- Sponsor Fees are projected for FY2025 as a percent of state revenue at 3% per the terms of the sponsor agreement.</t>
  </si>
  <si>
    <t xml:space="preserve">- Management fees for Accel Schools are included in this forecast at 17% of revenue per the terms of the management agreement. </t>
  </si>
  <si>
    <t>- Rent is assumed to be $309K for FY2025, per the terms of the current lease agreement.</t>
  </si>
  <si>
    <t>FY2024 - FY2028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</si>
  <si>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$9,988, a 5.4% change vs. FY2024 per pupil state aid funding of $9,480. Funded FTEs will grow to 281, 310, 335, and 359 in FY2025 - FY2028. Ohio House Bill 33 (Community Equity Funding) provides funding in FY2024 - FY2025 at $650 per pupil. It is assumed that for every additional 25 students enrolled each year, one teacher will be added to the staff at a starting annual salary of $50,000. Federal grants are inclusive of ESSER Funding through FY2024. Related expenses decline with the end of ESSER funding. Rent is assumed to be $309K for FY2025, per the terms of the current lease agreement. Management fees for Accel Schools are included in this forecast at 17%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</si>
  <si>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FY2024 - FY2028 Projected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</si>
</sst>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1" fillId="0" borderId="0"/>
    <xf numFmtId="0" fontId="20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2" borderId="0" xfId="0" applyFill="1"/>
    <xf numFmtId="0" fontId="0" fillId="0" borderId="16" xfId="0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0" fillId="0" borderId="0" xfId="0" applyNumberFormat="1"/>
    <xf numFmtId="0" fontId="7" fillId="5" borderId="36" xfId="0" applyFont="1" applyFill="1" applyBorder="1" applyAlignment="1">
      <alignment horizontal="center" vertical="center" wrapText="1"/>
    </xf>
    <xf numFmtId="164" fontId="0" fillId="0" borderId="4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46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7" fillId="0" borderId="0" xfId="0" applyNumberFormat="1" applyFont="1"/>
    <xf numFmtId="164" fontId="0" fillId="0" borderId="31" xfId="1" applyNumberFormat="1" applyFont="1" applyFill="1" applyBorder="1" applyAlignment="1">
      <alignment horizontal="center"/>
    </xf>
    <xf numFmtId="164" fontId="0" fillId="0" borderId="32" xfId="1" applyNumberFormat="1" applyFont="1" applyFill="1" applyBorder="1" applyAlignment="1">
      <alignment horizontal="center"/>
    </xf>
    <xf numFmtId="0" fontId="9" fillId="0" borderId="0" xfId="0" applyFont="1"/>
    <xf numFmtId="0" fontId="13" fillId="0" borderId="11" xfId="2" applyFont="1" applyBorder="1" applyAlignment="1" applyProtection="1">
      <alignment vertical="center"/>
      <protection locked="0"/>
    </xf>
    <xf numFmtId="0" fontId="14" fillId="0" borderId="0" xfId="0" applyFont="1"/>
    <xf numFmtId="0" fontId="0" fillId="0" borderId="17" xfId="0" applyBorder="1"/>
    <xf numFmtId="0" fontId="17" fillId="0" borderId="0" xfId="0" applyFont="1"/>
    <xf numFmtId="0" fontId="0" fillId="0" borderId="37" xfId="0" applyBorder="1" applyAlignment="1">
      <alignment horizontal="center"/>
    </xf>
    <xf numFmtId="164" fontId="0" fillId="0" borderId="37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/>
    <xf numFmtId="166" fontId="0" fillId="0" borderId="16" xfId="1" applyNumberFormat="1" applyFont="1" applyFill="1" applyBorder="1" applyAlignment="1"/>
    <xf numFmtId="164" fontId="17" fillId="0" borderId="13" xfId="1" applyNumberFormat="1" applyFont="1" applyFill="1" applyBorder="1" applyAlignment="1">
      <alignment horizontal="center"/>
    </xf>
    <xf numFmtId="164" fontId="17" fillId="0" borderId="14" xfId="1" applyNumberFormat="1" applyFont="1" applyFill="1" applyBorder="1" applyAlignment="1">
      <alignment horizontal="center"/>
    </xf>
    <xf numFmtId="0" fontId="15" fillId="0" borderId="0" xfId="0" applyFont="1"/>
    <xf numFmtId="0" fontId="15" fillId="0" borderId="16" xfId="0" applyFont="1" applyBorder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 vertical="center"/>
    </xf>
    <xf numFmtId="0" fontId="18" fillId="0" borderId="14" xfId="0" applyFont="1" applyBorder="1" applyAlignment="1">
      <alignment horizontal="centerContinuous" vertical="center"/>
    </xf>
    <xf numFmtId="0" fontId="6" fillId="4" borderId="40" xfId="0" applyFont="1" applyFill="1" applyBorder="1" applyAlignment="1">
      <alignment horizontal="centerContinuous" vertical="center"/>
    </xf>
    <xf numFmtId="0" fontId="6" fillId="4" borderId="41" xfId="0" applyFont="1" applyFill="1" applyBorder="1" applyAlignment="1">
      <alignment horizontal="centerContinuous" vertical="center"/>
    </xf>
    <xf numFmtId="0" fontId="6" fillId="4" borderId="42" xfId="0" applyFont="1" applyFill="1" applyBorder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56" xfId="0" applyNumberFormat="1" applyFont="1" applyBorder="1" applyAlignment="1" applyProtection="1">
      <alignment horizontal="center" vertical="center"/>
      <protection locked="0"/>
    </xf>
    <xf numFmtId="1" fontId="7" fillId="0" borderId="57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6" fillId="5" borderId="41" xfId="0" applyFont="1" applyFill="1" applyBorder="1" applyAlignment="1">
      <alignment horizontal="centerContinuous" vertical="center"/>
    </xf>
    <xf numFmtId="0" fontId="6" fillId="5" borderId="42" xfId="0" applyFont="1" applyFill="1" applyBorder="1" applyAlignment="1">
      <alignment horizontal="centerContinuous" vertical="center"/>
    </xf>
    <xf numFmtId="167" fontId="7" fillId="0" borderId="5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167" fontId="19" fillId="0" borderId="0" xfId="0" applyNumberFormat="1" applyFont="1" applyAlignment="1">
      <alignment vertical="center"/>
    </xf>
    <xf numFmtId="0" fontId="5" fillId="0" borderId="16" xfId="0" quotePrefix="1" applyFont="1" applyBorder="1"/>
    <xf numFmtId="49" fontId="0" fillId="0" borderId="0" xfId="0" applyNumberFormat="1"/>
    <xf numFmtId="0" fontId="12" fillId="0" borderId="15" xfId="0" applyFont="1" applyBorder="1" applyAlignment="1" applyProtection="1">
      <alignment vertical="center"/>
      <protection locked="0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15" xfId="0" applyFont="1" applyBorder="1" applyAlignment="1">
      <alignment vertical="center"/>
    </xf>
    <xf numFmtId="0" fontId="0" fillId="0" borderId="21" xfId="0" applyBorder="1" applyAlignment="1">
      <alignment horizontal="center"/>
    </xf>
    <xf numFmtId="0" fontId="2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5" xfId="0" applyFont="1" applyBorder="1"/>
    <xf numFmtId="0" fontId="21" fillId="0" borderId="15" xfId="0" applyFont="1" applyBorder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164" fontId="0" fillId="0" borderId="36" xfId="1" applyNumberFormat="1" applyFont="1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4" fillId="0" borderId="15" xfId="0" applyFont="1" applyBorder="1"/>
    <xf numFmtId="0" fontId="0" fillId="0" borderId="58" xfId="0" applyBorder="1"/>
    <xf numFmtId="0" fontId="2" fillId="0" borderId="58" xfId="0" applyFont="1" applyBorder="1"/>
    <xf numFmtId="0" fontId="1" fillId="0" borderId="58" xfId="0" applyFont="1" applyBorder="1" applyAlignment="1">
      <alignment horizontal="left" indent="1"/>
    </xf>
    <xf numFmtId="0" fontId="1" fillId="0" borderId="58" xfId="0" applyFont="1" applyBorder="1"/>
    <xf numFmtId="0" fontId="1" fillId="0" borderId="59" xfId="0" applyFont="1" applyBorder="1"/>
    <xf numFmtId="0" fontId="16" fillId="0" borderId="15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15" xfId="0" applyFont="1" applyBorder="1"/>
    <xf numFmtId="0" fontId="0" fillId="0" borderId="14" xfId="0" applyBorder="1" applyAlignment="1">
      <alignment horizontal="center"/>
    </xf>
    <xf numFmtId="167" fontId="7" fillId="0" borderId="5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Continuous"/>
    </xf>
    <xf numFmtId="44" fontId="0" fillId="0" borderId="0" xfId="0" applyNumberFormat="1"/>
    <xf numFmtId="0" fontId="0" fillId="2" borderId="15" xfId="0" applyFill="1" applyBorder="1"/>
    <xf numFmtId="0" fontId="9" fillId="0" borderId="13" xfId="0" applyFont="1" applyBorder="1"/>
    <xf numFmtId="0" fontId="9" fillId="0" borderId="14" xfId="0" applyFont="1" applyBorder="1"/>
    <xf numFmtId="164" fontId="0" fillId="0" borderId="14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/>
    </xf>
    <xf numFmtId="164" fontId="0" fillId="0" borderId="13" xfId="1" applyNumberFormat="1" applyFont="1" applyFill="1" applyBorder="1" applyAlignment="1"/>
    <xf numFmtId="164" fontId="0" fillId="0" borderId="14" xfId="1" applyNumberFormat="1" applyFont="1" applyFill="1" applyBorder="1" applyAlignment="1"/>
    <xf numFmtId="43" fontId="0" fillId="0" borderId="0" xfId="1" applyFont="1" applyFill="1" applyBorder="1" applyAlignment="1"/>
    <xf numFmtId="43" fontId="0" fillId="0" borderId="16" xfId="1" applyFont="1" applyFill="1" applyBorder="1" applyAlignment="1"/>
    <xf numFmtId="4" fontId="0" fillId="0" borderId="0" xfId="1" applyNumberFormat="1" applyFont="1" applyFill="1" applyBorder="1" applyAlignment="1"/>
    <xf numFmtId="4" fontId="0" fillId="0" borderId="16" xfId="1" applyNumberFormat="1" applyFont="1" applyFill="1" applyBorder="1" applyAlignment="1"/>
    <xf numFmtId="0" fontId="0" fillId="0" borderId="11" xfId="0" applyBorder="1"/>
    <xf numFmtId="0" fontId="7" fillId="5" borderId="47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164" fontId="0" fillId="6" borderId="0" xfId="1" applyNumberFormat="1" applyFont="1" applyFill="1" applyBorder="1" applyAlignment="1">
      <alignment horizontal="center"/>
    </xf>
    <xf numFmtId="0" fontId="0" fillId="6" borderId="0" xfId="0" applyFill="1"/>
    <xf numFmtId="0" fontId="0" fillId="6" borderId="13" xfId="0" applyFill="1" applyBorder="1"/>
    <xf numFmtId="0" fontId="0" fillId="6" borderId="0" xfId="0" applyFill="1" applyAlignment="1">
      <alignment horizontal="center"/>
    </xf>
    <xf numFmtId="0" fontId="0" fillId="6" borderId="20" xfId="0" applyFill="1" applyBorder="1"/>
    <xf numFmtId="0" fontId="0" fillId="7" borderId="0" xfId="0" applyFill="1" applyAlignment="1">
      <alignment horizontal="center"/>
    </xf>
    <xf numFmtId="0" fontId="9" fillId="7" borderId="13" xfId="0" applyFont="1" applyFill="1" applyBorder="1"/>
    <xf numFmtId="0" fontId="12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0" fontId="15" fillId="7" borderId="0" xfId="0" quotePrefix="1" applyFont="1" applyFill="1" applyAlignment="1">
      <alignment horizontal="centerContinuous"/>
    </xf>
    <xf numFmtId="0" fontId="15" fillId="7" borderId="0" xfId="0" applyFont="1" applyFill="1" applyAlignment="1">
      <alignment horizontal="centerContinuous"/>
    </xf>
    <xf numFmtId="0" fontId="14" fillId="7" borderId="0" xfId="0" applyFont="1" applyFill="1"/>
    <xf numFmtId="0" fontId="5" fillId="7" borderId="0" xfId="0" applyFont="1" applyFill="1" applyAlignment="1" applyProtection="1">
      <alignment horizontal="centerContinuous"/>
      <protection locked="0"/>
    </xf>
    <xf numFmtId="0" fontId="5" fillId="7" borderId="20" xfId="0" applyFont="1" applyFill="1" applyBorder="1" applyAlignment="1" applyProtection="1">
      <alignment horizontal="center"/>
      <protection locked="0"/>
    </xf>
    <xf numFmtId="164" fontId="0" fillId="7" borderId="0" xfId="0" applyNumberFormat="1" applyFill="1" applyAlignment="1">
      <alignment horizontal="center"/>
    </xf>
    <xf numFmtId="0" fontId="1" fillId="8" borderId="25" xfId="0" applyFont="1" applyFill="1" applyBorder="1" applyAlignment="1">
      <alignment horizontal="centerContinuous"/>
    </xf>
    <xf numFmtId="0" fontId="1" fillId="8" borderId="27" xfId="0" applyFont="1" applyFill="1" applyBorder="1" applyAlignment="1">
      <alignment horizontal="centerContinuous"/>
    </xf>
    <xf numFmtId="0" fontId="1" fillId="8" borderId="26" xfId="0" applyFont="1" applyFill="1" applyBorder="1" applyAlignment="1">
      <alignment horizontal="centerContinuous"/>
    </xf>
    <xf numFmtId="164" fontId="0" fillId="8" borderId="15" xfId="1" applyNumberFormat="1" applyFont="1" applyFill="1" applyBorder="1" applyAlignment="1">
      <alignment horizontal="center"/>
    </xf>
    <xf numFmtId="164" fontId="0" fillId="8" borderId="0" xfId="1" applyNumberFormat="1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center"/>
    </xf>
    <xf numFmtId="164" fontId="0" fillId="8" borderId="28" xfId="1" applyNumberFormat="1" applyFont="1" applyFill="1" applyBorder="1" applyAlignment="1">
      <alignment horizontal="center"/>
    </xf>
    <xf numFmtId="164" fontId="0" fillId="8" borderId="2" xfId="1" applyNumberFormat="1" applyFont="1" applyFill="1" applyBorder="1" applyAlignment="1">
      <alignment horizontal="center"/>
    </xf>
    <xf numFmtId="164" fontId="0" fillId="8" borderId="3" xfId="1" applyNumberFormat="1" applyFont="1" applyFill="1" applyBorder="1" applyAlignment="1">
      <alignment horizontal="center"/>
    </xf>
    <xf numFmtId="164" fontId="0" fillId="8" borderId="17" xfId="1" applyNumberFormat="1" applyFont="1" applyFill="1" applyBorder="1" applyAlignment="1">
      <alignment horizontal="center"/>
    </xf>
    <xf numFmtId="164" fontId="0" fillId="8" borderId="20" xfId="1" applyNumberFormat="1" applyFont="1" applyFill="1" applyBorder="1" applyAlignment="1">
      <alignment horizontal="center"/>
    </xf>
    <xf numFmtId="164" fontId="0" fillId="8" borderId="11" xfId="1" applyNumberFormat="1" applyFont="1" applyFill="1" applyBorder="1" applyAlignment="1">
      <alignment horizontal="center"/>
    </xf>
    <xf numFmtId="164" fontId="0" fillId="8" borderId="14" xfId="1" applyNumberFormat="1" applyFont="1" applyFill="1" applyBorder="1" applyAlignment="1">
      <alignment horizontal="center"/>
    </xf>
    <xf numFmtId="164" fontId="0" fillId="8" borderId="21" xfId="1" applyNumberFormat="1" applyFont="1" applyFill="1" applyBorder="1" applyAlignment="1">
      <alignment horizontal="center"/>
    </xf>
    <xf numFmtId="164" fontId="0" fillId="8" borderId="13" xfId="1" applyNumberFormat="1" applyFont="1" applyFill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8" borderId="14" xfId="0" applyNumberFormat="1" applyFill="1" applyBorder="1" applyAlignment="1">
      <alignment horizontal="center"/>
    </xf>
    <xf numFmtId="164" fontId="0" fillId="8" borderId="17" xfId="0" applyNumberFormat="1" applyFill="1" applyBorder="1" applyAlignment="1">
      <alignment horizontal="center"/>
    </xf>
    <xf numFmtId="164" fontId="0" fillId="8" borderId="21" xfId="0" applyNumberFormat="1" applyFill="1" applyBorder="1" applyAlignment="1">
      <alignment horizontal="center"/>
    </xf>
    <xf numFmtId="164" fontId="0" fillId="8" borderId="11" xfId="1" applyNumberFormat="1" applyFont="1" applyFill="1" applyBorder="1" applyAlignment="1"/>
    <xf numFmtId="164" fontId="0" fillId="8" borderId="13" xfId="1" applyNumberFormat="1" applyFont="1" applyFill="1" applyBorder="1" applyAlignment="1"/>
    <xf numFmtId="164" fontId="0" fillId="8" borderId="14" xfId="1" applyNumberFormat="1" applyFont="1" applyFill="1" applyBorder="1" applyAlignment="1"/>
    <xf numFmtId="43" fontId="0" fillId="8" borderId="15" xfId="1" applyFont="1" applyFill="1" applyBorder="1" applyAlignment="1"/>
    <xf numFmtId="43" fontId="0" fillId="8" borderId="0" xfId="1" applyFont="1" applyFill="1" applyBorder="1" applyAlignment="1"/>
    <xf numFmtId="43" fontId="0" fillId="8" borderId="16" xfId="1" applyFont="1" applyFill="1" applyBorder="1" applyAlignment="1"/>
    <xf numFmtId="166" fontId="0" fillId="8" borderId="0" xfId="1" applyNumberFormat="1" applyFont="1" applyFill="1" applyBorder="1" applyAlignment="1"/>
    <xf numFmtId="166" fontId="0" fillId="8" borderId="16" xfId="1" applyNumberFormat="1" applyFont="1" applyFill="1" applyBorder="1" applyAlignment="1"/>
    <xf numFmtId="4" fontId="0" fillId="8" borderId="15" xfId="1" applyNumberFormat="1" applyFont="1" applyFill="1" applyBorder="1" applyAlignment="1"/>
    <xf numFmtId="4" fontId="0" fillId="8" borderId="0" xfId="1" applyNumberFormat="1" applyFont="1" applyFill="1" applyBorder="1" applyAlignment="1"/>
    <xf numFmtId="4" fontId="0" fillId="8" borderId="16" xfId="1" applyNumberFormat="1" applyFont="1" applyFill="1" applyBorder="1" applyAlignment="1"/>
    <xf numFmtId="0" fontId="0" fillId="7" borderId="15" xfId="0" applyFill="1" applyBorder="1"/>
    <xf numFmtId="0" fontId="0" fillId="7" borderId="0" xfId="0" applyFill="1"/>
    <xf numFmtId="0" fontId="12" fillId="7" borderId="11" xfId="0" applyFont="1" applyFill="1" applyBorder="1"/>
    <xf numFmtId="0" fontId="0" fillId="7" borderId="13" xfId="0" applyFill="1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Continuous"/>
    </xf>
    <xf numFmtId="0" fontId="1" fillId="2" borderId="27" xfId="0" applyFont="1" applyFill="1" applyBorder="1" applyAlignment="1">
      <alignment horizontal="centerContinuous"/>
    </xf>
    <xf numFmtId="0" fontId="1" fillId="2" borderId="26" xfId="0" applyFont="1" applyFill="1" applyBorder="1" applyAlignment="1">
      <alignment horizontal="centerContinuous"/>
    </xf>
    <xf numFmtId="166" fontId="0" fillId="8" borderId="15" xfId="1" applyNumberFormat="1" applyFont="1" applyFill="1" applyBorder="1" applyAlignment="1"/>
    <xf numFmtId="6" fontId="0" fillId="8" borderId="17" xfId="0" applyNumberFormat="1" applyFill="1" applyBorder="1" applyAlignment="1">
      <alignment horizontal="right"/>
    </xf>
    <xf numFmtId="6" fontId="0" fillId="8" borderId="20" xfId="0" applyNumberFormat="1" applyFill="1" applyBorder="1" applyAlignment="1">
      <alignment horizontal="right"/>
    </xf>
    <xf numFmtId="6" fontId="0" fillId="8" borderId="21" xfId="0" applyNumberFormat="1" applyFill="1" applyBorder="1" applyAlignment="1">
      <alignment horizontal="right"/>
    </xf>
    <xf numFmtId="6" fontId="0" fillId="0" borderId="20" xfId="0" applyNumberFormat="1" applyBorder="1" applyAlignment="1">
      <alignment horizontal="right"/>
    </xf>
    <xf numFmtId="6" fontId="0" fillId="0" borderId="21" xfId="0" applyNumberFormat="1" applyBorder="1" applyAlignment="1">
      <alignment horizontal="right"/>
    </xf>
    <xf numFmtId="165" fontId="22" fillId="0" borderId="38" xfId="0" applyNumberFormat="1" applyFont="1" applyBorder="1" applyAlignment="1">
      <alignment horizontal="center" vertical="center"/>
    </xf>
    <xf numFmtId="165" fontId="22" fillId="0" borderId="48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41" xfId="0" applyNumberFormat="1" applyFont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1" fontId="22" fillId="0" borderId="41" xfId="0" applyNumberFormat="1" applyFont="1" applyBorder="1" applyAlignment="1">
      <alignment horizontal="center" vertical="center"/>
    </xf>
    <xf numFmtId="165" fontId="22" fillId="0" borderId="37" xfId="0" applyNumberFormat="1" applyFont="1" applyBorder="1" applyAlignment="1" applyProtection="1">
      <alignment horizontal="center" vertical="center"/>
      <protection locked="0"/>
    </xf>
    <xf numFmtId="165" fontId="22" fillId="0" borderId="0" xfId="0" applyNumberFormat="1" applyFont="1" applyAlignment="1">
      <alignment horizontal="center"/>
    </xf>
    <xf numFmtId="0" fontId="7" fillId="4" borderId="36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/>
    </xf>
    <xf numFmtId="0" fontId="18" fillId="0" borderId="0" xfId="0" quotePrefix="1" applyFont="1" applyProtection="1"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4" fontId="0" fillId="11" borderId="6" xfId="1" applyNumberFormat="1" applyFont="1" applyFill="1" applyBorder="1" applyAlignment="1">
      <alignment horizontal="center"/>
    </xf>
    <xf numFmtId="164" fontId="0" fillId="11" borderId="7" xfId="1" applyNumberFormat="1" applyFont="1" applyFill="1" applyBorder="1" applyAlignment="1">
      <alignment horizontal="center"/>
    </xf>
    <xf numFmtId="164" fontId="0" fillId="11" borderId="23" xfId="1" applyNumberFormat="1" applyFont="1" applyFill="1" applyBorder="1" applyAlignment="1">
      <alignment horizontal="center"/>
    </xf>
    <xf numFmtId="0" fontId="1" fillId="8" borderId="10" xfId="0" quotePrefix="1" applyFont="1" applyFill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" fillId="9" borderId="10" xfId="0" quotePrefix="1" applyFont="1" applyFill="1" applyBorder="1" applyAlignment="1">
      <alignment horizontal="center"/>
    </xf>
    <xf numFmtId="0" fontId="18" fillId="0" borderId="0" xfId="0" applyFont="1" applyAlignment="1">
      <alignment horizontal="centerContinuous"/>
    </xf>
    <xf numFmtId="165" fontId="7" fillId="0" borderId="44" xfId="0" applyNumberFormat="1" applyFont="1" applyBorder="1" applyAlignment="1" applyProtection="1">
      <alignment horizontal="right" vertical="center"/>
      <protection locked="0"/>
    </xf>
    <xf numFmtId="165" fontId="7" fillId="0" borderId="42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vertical="center"/>
    </xf>
    <xf numFmtId="164" fontId="0" fillId="8" borderId="18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0" fontId="1" fillId="0" borderId="4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165" fontId="0" fillId="0" borderId="50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165" fontId="0" fillId="0" borderId="27" xfId="0" applyNumberFormat="1" applyBorder="1" applyAlignment="1">
      <alignment vertical="center"/>
    </xf>
    <xf numFmtId="165" fontId="9" fillId="0" borderId="26" xfId="0" applyNumberFormat="1" applyFont="1" applyBorder="1" applyAlignment="1">
      <alignment horizontal="center"/>
    </xf>
    <xf numFmtId="0" fontId="0" fillId="0" borderId="40" xfId="0" applyBorder="1" applyAlignment="1">
      <alignment vertical="center"/>
    </xf>
    <xf numFmtId="165" fontId="0" fillId="0" borderId="41" xfId="0" applyNumberForma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10" borderId="0" xfId="0" applyFill="1" applyAlignment="1">
      <alignment horizontal="center"/>
    </xf>
    <xf numFmtId="164" fontId="0" fillId="0" borderId="0" xfId="1" applyNumberFormat="1" applyFont="1"/>
    <xf numFmtId="0" fontId="0" fillId="0" borderId="59" xfId="0" applyBorder="1"/>
    <xf numFmtId="165" fontId="7" fillId="0" borderId="0" xfId="0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/>
    <xf numFmtId="4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0" xfId="1" applyNumberFormat="1" applyFont="1"/>
    <xf numFmtId="164" fontId="7" fillId="0" borderId="0" xfId="0" applyNumberFormat="1" applyFont="1"/>
    <xf numFmtId="164" fontId="7" fillId="0" borderId="10" xfId="0" applyNumberFormat="1" applyFont="1" applyBorder="1"/>
    <xf numFmtId="164" fontId="0" fillId="0" borderId="10" xfId="0" applyNumberFormat="1" applyBorder="1"/>
    <xf numFmtId="0" fontId="0" fillId="0" borderId="36" xfId="0" applyBorder="1" applyAlignment="1">
      <alignment vertical="center"/>
    </xf>
    <xf numFmtId="0" fontId="0" fillId="0" borderId="0" xfId="0" applyAlignment="1">
      <alignment horizontal="right"/>
    </xf>
    <xf numFmtId="0" fontId="12" fillId="0" borderId="11" xfId="0" applyFont="1" applyBorder="1" applyAlignment="1" applyProtection="1">
      <alignment vertical="center"/>
      <protection locked="0"/>
    </xf>
    <xf numFmtId="0" fontId="15" fillId="10" borderId="0" xfId="0" quotePrefix="1" applyFont="1" applyFill="1" applyAlignment="1">
      <alignment horizontal="centerContinuous"/>
    </xf>
    <xf numFmtId="0" fontId="5" fillId="7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12" borderId="15" xfId="0" applyFill="1" applyBorder="1"/>
    <xf numFmtId="164" fontId="0" fillId="0" borderId="7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11" borderId="16" xfId="1" applyNumberFormat="1" applyFont="1" applyFill="1" applyBorder="1" applyAlignment="1">
      <alignment horizontal="center"/>
    </xf>
    <xf numFmtId="164" fontId="0" fillId="8" borderId="22" xfId="1" applyNumberFormat="1" applyFont="1" applyFill="1" applyBorder="1" applyAlignment="1">
      <alignment horizontal="center"/>
    </xf>
    <xf numFmtId="164" fontId="0" fillId="8" borderId="7" xfId="1" applyNumberFormat="1" applyFont="1" applyFill="1" applyBorder="1" applyAlignment="1">
      <alignment horizontal="center"/>
    </xf>
    <xf numFmtId="164" fontId="0" fillId="8" borderId="9" xfId="1" applyNumberFormat="1" applyFont="1" applyFill="1" applyBorder="1" applyAlignment="1">
      <alignment horizontal="center"/>
    </xf>
    <xf numFmtId="164" fontId="0" fillId="8" borderId="16" xfId="1" applyNumberFormat="1" applyFont="1" applyFill="1" applyBorder="1" applyAlignment="1">
      <alignment horizontal="center"/>
    </xf>
    <xf numFmtId="164" fontId="17" fillId="8" borderId="11" xfId="1" applyNumberFormat="1" applyFont="1" applyFill="1" applyBorder="1" applyAlignment="1">
      <alignment horizontal="center"/>
    </xf>
    <xf numFmtId="164" fontId="17" fillId="8" borderId="13" xfId="1" applyNumberFormat="1" applyFont="1" applyFill="1" applyBorder="1" applyAlignment="1">
      <alignment horizontal="center"/>
    </xf>
    <xf numFmtId="164" fontId="17" fillId="8" borderId="14" xfId="1" applyNumberFormat="1" applyFont="1" applyFill="1" applyBorder="1" applyAlignment="1">
      <alignment horizontal="center"/>
    </xf>
    <xf numFmtId="164" fontId="0" fillId="8" borderId="23" xfId="1" applyNumberFormat="1" applyFont="1" applyFill="1" applyBorder="1" applyAlignment="1">
      <alignment horizontal="center"/>
    </xf>
    <xf numFmtId="164" fontId="0" fillId="8" borderId="30" xfId="1" applyNumberFormat="1" applyFont="1" applyFill="1" applyBorder="1" applyAlignment="1">
      <alignment horizontal="center"/>
    </xf>
    <xf numFmtId="164" fontId="0" fillId="8" borderId="31" xfId="1" applyNumberFormat="1" applyFont="1" applyFill="1" applyBorder="1" applyAlignment="1">
      <alignment horizontal="center"/>
    </xf>
    <xf numFmtId="164" fontId="0" fillId="8" borderId="32" xfId="1" applyNumberFormat="1" applyFont="1" applyFill="1" applyBorder="1" applyAlignment="1">
      <alignment horizontal="center"/>
    </xf>
    <xf numFmtId="164" fontId="0" fillId="11" borderId="0" xfId="1" applyNumberFormat="1" applyFont="1" applyFill="1" applyBorder="1" applyAlignment="1">
      <alignment horizontal="center"/>
    </xf>
    <xf numFmtId="165" fontId="9" fillId="0" borderId="3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3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7" fillId="0" borderId="3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165" fontId="7" fillId="0" borderId="48" xfId="0" applyNumberFormat="1" applyFont="1" applyBorder="1" applyAlignment="1" applyProtection="1">
      <alignment horizontal="center" vertical="center"/>
      <protection locked="0"/>
    </xf>
    <xf numFmtId="165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165" fontId="7" fillId="0" borderId="46" xfId="0" applyNumberFormat="1" applyFont="1" applyBorder="1" applyAlignment="1">
      <alignment horizontal="center" vertical="center"/>
    </xf>
    <xf numFmtId="165" fontId="7" fillId="0" borderId="49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left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 wrapText="1"/>
    </xf>
    <xf numFmtId="165" fontId="7" fillId="0" borderId="44" xfId="0" applyNumberFormat="1" applyFont="1" applyBorder="1" applyAlignment="1" applyProtection="1">
      <alignment horizontal="center" vertical="center"/>
      <protection locked="0"/>
    </xf>
  </cellXfs>
  <cellStyles count="11">
    <cellStyle name="Comma" xfId="1" builtinId="3"/>
    <cellStyle name="Comma 2" xfId="10" xr:uid="{5E46C4C2-4F31-4AE5-8899-06C5389F80E2}"/>
    <cellStyle name="Comma0" xfId="3" xr:uid="{00000000-0005-0000-0000-000001000000}"/>
    <cellStyle name="Currency 3" xfId="6" xr:uid="{00000000-0005-0000-0000-000003000000}"/>
    <cellStyle name="Normal" xfId="0" builtinId="0"/>
    <cellStyle name="Normal 10 2" xfId="8" xr:uid="{821ECAFD-0F44-4978-96B1-6F479FAB961A}"/>
    <cellStyle name="Normal 124 3" xfId="7" xr:uid="{A21BE4CE-E47C-4611-8DCE-B3678B6595D1}"/>
    <cellStyle name="Normal 2" xfId="5" xr:uid="{00000000-0005-0000-0000-000005000000}"/>
    <cellStyle name="Normal 2 2" xfId="2" xr:uid="{00000000-0005-0000-0000-000006000000}"/>
    <cellStyle name="Normal 3" xfId="4" xr:uid="{00000000-0005-0000-0000-000007000000}"/>
    <cellStyle name="Percent 2" xfId="9" xr:uid="{4927142C-1BAF-4CF6-AAAD-41ABBF89CFD9}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CC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customXml" Target="../customXml/item5.xml"/><Relationship Id="rId21" Type="http://schemas.openxmlformats.org/officeDocument/2006/relationships/externalLink" Target="externalLinks/externalLink15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47" Type="http://schemas.openxmlformats.org/officeDocument/2006/relationships/customXml" Target="../customXml/item13.xml"/><Relationship Id="rId50" Type="http://schemas.openxmlformats.org/officeDocument/2006/relationships/customXml" Target="../customXml/item16.xml"/><Relationship Id="rId55" Type="http://schemas.openxmlformats.org/officeDocument/2006/relationships/customXml" Target="../customXml/item21.xml"/><Relationship Id="rId63" Type="http://schemas.openxmlformats.org/officeDocument/2006/relationships/customXml" Target="../customXml/item29.xml"/><Relationship Id="rId68" Type="http://schemas.openxmlformats.org/officeDocument/2006/relationships/customXml" Target="../customXml/item34.xml"/><Relationship Id="rId76" Type="http://schemas.openxmlformats.org/officeDocument/2006/relationships/customXml" Target="../customXml/item42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3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3" Type="http://schemas.openxmlformats.org/officeDocument/2006/relationships/customXml" Target="../customXml/item19.xml"/><Relationship Id="rId58" Type="http://schemas.openxmlformats.org/officeDocument/2006/relationships/customXml" Target="../customXml/item24.xml"/><Relationship Id="rId66" Type="http://schemas.openxmlformats.org/officeDocument/2006/relationships/customXml" Target="../customXml/item32.xml"/><Relationship Id="rId74" Type="http://schemas.openxmlformats.org/officeDocument/2006/relationships/customXml" Target="../customXml/item40.xml"/><Relationship Id="rId79" Type="http://schemas.openxmlformats.org/officeDocument/2006/relationships/customXml" Target="../customXml/item45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theme" Target="theme/theme1.xml"/><Relationship Id="rId44" Type="http://schemas.openxmlformats.org/officeDocument/2006/relationships/customXml" Target="../customXml/item10.xml"/><Relationship Id="rId52" Type="http://schemas.openxmlformats.org/officeDocument/2006/relationships/customXml" Target="../customXml/item18.xml"/><Relationship Id="rId60" Type="http://schemas.openxmlformats.org/officeDocument/2006/relationships/customXml" Target="../customXml/item26.xml"/><Relationship Id="rId65" Type="http://schemas.openxmlformats.org/officeDocument/2006/relationships/customXml" Target="../customXml/item31.xml"/><Relationship Id="rId73" Type="http://schemas.openxmlformats.org/officeDocument/2006/relationships/customXml" Target="../customXml/item39.xml"/><Relationship Id="rId78" Type="http://schemas.openxmlformats.org/officeDocument/2006/relationships/customXml" Target="../customXml/item4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48" Type="http://schemas.openxmlformats.org/officeDocument/2006/relationships/customXml" Target="../customXml/item14.xml"/><Relationship Id="rId56" Type="http://schemas.openxmlformats.org/officeDocument/2006/relationships/customXml" Target="../customXml/item22.xml"/><Relationship Id="rId64" Type="http://schemas.openxmlformats.org/officeDocument/2006/relationships/customXml" Target="../customXml/item30.xml"/><Relationship Id="rId69" Type="http://schemas.openxmlformats.org/officeDocument/2006/relationships/customXml" Target="../customXml/item35.xml"/><Relationship Id="rId77" Type="http://schemas.openxmlformats.org/officeDocument/2006/relationships/customXml" Target="../customXml/item43.xml"/><Relationship Id="rId8" Type="http://schemas.openxmlformats.org/officeDocument/2006/relationships/externalLink" Target="externalLinks/externalLink2.xml"/><Relationship Id="rId51" Type="http://schemas.openxmlformats.org/officeDocument/2006/relationships/customXml" Target="../customXml/item17.xml"/><Relationship Id="rId72" Type="http://schemas.openxmlformats.org/officeDocument/2006/relationships/customXml" Target="../customXml/item3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59" Type="http://schemas.openxmlformats.org/officeDocument/2006/relationships/customXml" Target="../customXml/item25.xml"/><Relationship Id="rId67" Type="http://schemas.openxmlformats.org/officeDocument/2006/relationships/customXml" Target="../customXml/item33.xml"/><Relationship Id="rId20" Type="http://schemas.openxmlformats.org/officeDocument/2006/relationships/externalLink" Target="externalLinks/externalLink14.xml"/><Relationship Id="rId41" Type="http://schemas.openxmlformats.org/officeDocument/2006/relationships/customXml" Target="../customXml/item7.xml"/><Relationship Id="rId54" Type="http://schemas.openxmlformats.org/officeDocument/2006/relationships/customXml" Target="../customXml/item20.xml"/><Relationship Id="rId62" Type="http://schemas.openxmlformats.org/officeDocument/2006/relationships/customXml" Target="../customXml/item28.xml"/><Relationship Id="rId70" Type="http://schemas.openxmlformats.org/officeDocument/2006/relationships/customXml" Target="../customXml/item36.xml"/><Relationship Id="rId75" Type="http://schemas.openxmlformats.org/officeDocument/2006/relationships/customXml" Target="../customXml/item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2.xml"/><Relationship Id="rId49" Type="http://schemas.openxmlformats.org/officeDocument/2006/relationships/customXml" Target="../customXml/item15.xml"/><Relationship Id="rId57" Type="http://schemas.openxmlformats.org/officeDocument/2006/relationships/customXml" Target="../customXml/item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chroll\Dropbox%20(Pansophic%20Learning)\FY2022\Schroll\NORTHSIDE%20MONTHLY%20REPORT%20-%20MAR%202023.xlsx" TargetMode="External"/><Relationship Id="rId1" Type="http://schemas.openxmlformats.org/officeDocument/2006/relationships/externalLinkPath" Target="file:///C:\Users\aschroll\Dropbox%20(Pansophic%20Learning)\FY2022\Schroll\NORTHSIDE%20MONTHLY%20REPORT%20-%20MAR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ssfireHiddenWorksheet"/>
      <sheetName val="OfficeConnectCellHighlights"/>
      <sheetName val="QC Issue Log and Suggestions"/>
      <sheetName val="Monthly Checklist"/>
      <sheetName val="MAR23 ODE"/>
      <sheetName val="HC"/>
      <sheetName val="Overview"/>
      <sheetName val="Detail IS"/>
      <sheetName val="FTE Trend"/>
      <sheetName val="Grants"/>
      <sheetName val="Personnel"/>
      <sheetName val="Follow up items"/>
      <sheetName val="SOURCE DATA --&gt;"/>
      <sheetName val="FTE Overview Source Data"/>
      <sheetName val="FTE Monthly"/>
      <sheetName val="Cash Balance"/>
      <sheetName val="AR Balance"/>
      <sheetName val="CSC Balance"/>
      <sheetName val="Capital-Acct View"/>
      <sheetName val="Life of ESSER_old"/>
      <sheetName val="Life of Esser"/>
      <sheetName val="Future Capital"/>
      <sheetName val="Grant Source Data_old"/>
      <sheetName val="Grant Source Data"/>
      <sheetName val="Summary Income Stmt Data"/>
      <sheetName val="Non-Adaptive Items--&gt;"/>
      <sheetName val="Projected Structured Debt"/>
      <sheetName val="Manual Input FY Capex"/>
      <sheetName val="Time Lookup"/>
      <sheetName val="Gra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EB228"/>
  <sheetViews>
    <sheetView workbookViewId="0"/>
  </sheetViews>
  <sheetFormatPr defaultRowHeight="14.4" x14ac:dyDescent="0.3"/>
  <sheetData>
    <row r="3" spans="1:132" x14ac:dyDescent="0.3">
      <c r="A3" t="s">
        <v>0</v>
      </c>
      <c r="B3" t="s">
        <v>43</v>
      </c>
      <c r="C3" t="s">
        <v>94</v>
      </c>
      <c r="D3" t="s">
        <v>128</v>
      </c>
      <c r="E3" t="s">
        <v>135</v>
      </c>
      <c r="F3" t="s">
        <v>138</v>
      </c>
      <c r="G3" t="s">
        <v>151</v>
      </c>
      <c r="H3" t="s">
        <v>152</v>
      </c>
      <c r="I3" t="s">
        <v>153</v>
      </c>
      <c r="J3" t="s">
        <v>154</v>
      </c>
      <c r="K3" t="s">
        <v>156</v>
      </c>
      <c r="L3" t="s">
        <v>157</v>
      </c>
      <c r="M3" t="s">
        <v>165</v>
      </c>
      <c r="N3" t="s">
        <v>168</v>
      </c>
      <c r="O3" t="s">
        <v>171</v>
      </c>
      <c r="P3" t="s">
        <v>172</v>
      </c>
      <c r="Q3" t="s">
        <v>180</v>
      </c>
      <c r="R3" t="s">
        <v>181</v>
      </c>
    </row>
    <row r="4" spans="1:132" x14ac:dyDescent="0.3">
      <c r="A4">
        <v>1</v>
      </c>
      <c r="B4">
        <v>7</v>
      </c>
      <c r="C4">
        <v>19</v>
      </c>
      <c r="D4">
        <v>25</v>
      </c>
      <c r="E4">
        <v>31</v>
      </c>
      <c r="F4">
        <v>37</v>
      </c>
      <c r="G4">
        <v>43</v>
      </c>
      <c r="H4">
        <v>49</v>
      </c>
      <c r="I4">
        <v>55</v>
      </c>
      <c r="J4">
        <v>67</v>
      </c>
      <c r="K4">
        <v>79</v>
      </c>
      <c r="L4">
        <v>85</v>
      </c>
      <c r="M4">
        <v>91</v>
      </c>
      <c r="N4">
        <v>97</v>
      </c>
      <c r="O4">
        <v>103</v>
      </c>
      <c r="P4">
        <v>115</v>
      </c>
      <c r="Q4">
        <v>121</v>
      </c>
      <c r="R4">
        <v>127</v>
      </c>
    </row>
    <row r="5" spans="1:132" x14ac:dyDescent="0.3">
      <c r="A5" t="e">
        <f>#REF!</f>
        <v>#REF!</v>
      </c>
      <c r="B5">
        <v>1</v>
      </c>
      <c r="C5" t="e">
        <f>#REF!</f>
        <v>#REF!</v>
      </c>
      <c r="D5">
        <v>23</v>
      </c>
      <c r="E5" t="e">
        <f>#REF!</f>
        <v>#REF!</v>
      </c>
      <c r="F5">
        <v>17974</v>
      </c>
      <c r="G5">
        <f>'NPA 5YR'!$23:$23</f>
        <v>1294827.619354839</v>
      </c>
      <c r="H5">
        <v>9</v>
      </c>
      <c r="I5">
        <f>'NPA 5YR'!$C:$C</f>
        <v>0</v>
      </c>
      <c r="J5">
        <v>4825</v>
      </c>
      <c r="K5" t="str">
        <f>'NPA 5YR'!$C$12</f>
        <v>FY2021</v>
      </c>
      <c r="L5">
        <v>2116</v>
      </c>
      <c r="S5">
        <f>'Pg. 7'!$8:$8</f>
        <v>0</v>
      </c>
      <c r="T5">
        <v>1</v>
      </c>
      <c r="U5">
        <f>'Pg. 7'!$C:$C</f>
        <v>0</v>
      </c>
      <c r="V5">
        <v>7</v>
      </c>
      <c r="W5" t="str">
        <f>'Pg. 7'!$A$3</f>
        <v>Northside Preparatory Academy</v>
      </c>
      <c r="X5">
        <v>9984</v>
      </c>
      <c r="Y5" t="e">
        <f>#REF!</f>
        <v>#REF!</v>
      </c>
      <c r="Z5">
        <v>1248</v>
      </c>
      <c r="AC5" t="e">
        <f>#REF!</f>
        <v>#REF!</v>
      </c>
      <c r="AD5">
        <v>239</v>
      </c>
      <c r="AE5">
        <f>'Pg. 8'!$12:$12</f>
        <v>0</v>
      </c>
      <c r="AF5">
        <v>1</v>
      </c>
      <c r="AG5">
        <f>'Pg. 8'!$C:$C</f>
        <v>0</v>
      </c>
      <c r="AH5">
        <v>2</v>
      </c>
      <c r="AI5" t="e">
        <f>'Pg. 8'!$C$12</f>
        <v>#REF!</v>
      </c>
      <c r="AJ5">
        <v>18</v>
      </c>
      <c r="AK5" t="e">
        <f>#REF!</f>
        <v>#REF!</v>
      </c>
      <c r="AL5">
        <v>27</v>
      </c>
      <c r="AO5" t="e">
        <f>#REF!</f>
        <v>#REF!</v>
      </c>
      <c r="AP5">
        <v>1</v>
      </c>
      <c r="AQ5" t="e">
        <f>#REF!</f>
        <v>#REF!</v>
      </c>
      <c r="AR5">
        <v>7</v>
      </c>
      <c r="AS5" t="e">
        <f>#REF!</f>
        <v>#REF!</v>
      </c>
      <c r="AT5">
        <v>1</v>
      </c>
      <c r="AU5" t="e">
        <f>#REF!</f>
        <v>#REF!</v>
      </c>
      <c r="AV5">
        <v>64</v>
      </c>
      <c r="AW5" t="e">
        <f>#REF!</f>
        <v>#REF!</v>
      </c>
      <c r="AX5">
        <v>5</v>
      </c>
      <c r="AY5" t="e">
        <f>#REF!</f>
        <v>#REF!</v>
      </c>
      <c r="AZ5">
        <v>1</v>
      </c>
      <c r="BA5" t="e">
        <f>#REF!</f>
        <v>#REF!</v>
      </c>
      <c r="BB5">
        <v>133</v>
      </c>
      <c r="BC5" t="e">
        <f>#REF!</f>
        <v>#REF!</v>
      </c>
      <c r="BD5">
        <v>7</v>
      </c>
      <c r="BE5" t="e">
        <f>#REF!</f>
        <v>#REF!</v>
      </c>
      <c r="BF5">
        <v>1</v>
      </c>
      <c r="BG5" t="e">
        <f>#REF!</f>
        <v>#REF!</v>
      </c>
      <c r="BH5">
        <v>137</v>
      </c>
      <c r="BO5" t="e">
        <f>#REF!</f>
        <v>#REF!</v>
      </c>
      <c r="BP5">
        <v>59</v>
      </c>
      <c r="BQ5" t="e">
        <f>#REF!</f>
        <v>#REF!</v>
      </c>
      <c r="BR5">
        <v>4</v>
      </c>
      <c r="BS5" t="e">
        <f>#REF!</f>
        <v>#REF!</v>
      </c>
      <c r="BT5">
        <v>88</v>
      </c>
      <c r="CA5" t="e">
        <f>#REF!</f>
        <v>#REF!</v>
      </c>
      <c r="CB5">
        <v>3143</v>
      </c>
      <c r="CC5" t="e">
        <f>#REF!</f>
        <v>#REF!</v>
      </c>
      <c r="CD5">
        <v>3131</v>
      </c>
      <c r="CE5" t="e">
        <f>#REF!</f>
        <v>#REF!</v>
      </c>
      <c r="CF5">
        <v>3135</v>
      </c>
      <c r="CG5" t="e">
        <f>#REF!</f>
        <v>#REF!</v>
      </c>
      <c r="CH5">
        <v>6</v>
      </c>
      <c r="CI5" t="e">
        <f>#REF!</f>
        <v>#REF!</v>
      </c>
      <c r="CJ5">
        <v>1</v>
      </c>
      <c r="CK5" t="e">
        <f>#REF!</f>
        <v>#REF!</v>
      </c>
      <c r="CL5">
        <v>9</v>
      </c>
      <c r="CM5" t="e">
        <f>#REF!</f>
        <v>#REF!</v>
      </c>
      <c r="CN5">
        <v>9</v>
      </c>
      <c r="CO5" t="e">
        <f>#REF!</f>
        <v>#REF!</v>
      </c>
      <c r="CP5">
        <v>1</v>
      </c>
      <c r="CQ5" t="e">
        <f>#REF!</f>
        <v>#REF!</v>
      </c>
      <c r="CR5">
        <v>11</v>
      </c>
      <c r="CS5" t="e">
        <f>#REF!</f>
        <v>#REF!</v>
      </c>
      <c r="CT5">
        <v>1</v>
      </c>
      <c r="CU5" t="e">
        <f>#REF!</f>
        <v>#REF!</v>
      </c>
      <c r="CV5">
        <v>215</v>
      </c>
      <c r="CW5" t="e">
        <f>#REF!</f>
        <v>#REF!</v>
      </c>
      <c r="CX5">
        <v>220</v>
      </c>
      <c r="CY5" t="e">
        <f>#REF!</f>
        <v>#REF!</v>
      </c>
      <c r="CZ5">
        <v>22</v>
      </c>
      <c r="DA5" t="e">
        <f>#REF!</f>
        <v>#REF!</v>
      </c>
      <c r="DB5">
        <v>47</v>
      </c>
      <c r="DC5" t="e">
        <f>#REF!</f>
        <v>#REF!</v>
      </c>
      <c r="DD5">
        <v>55</v>
      </c>
      <c r="DK5" t="e">
        <f>#REF!</f>
        <v>#REF!</v>
      </c>
      <c r="DL5">
        <v>22</v>
      </c>
      <c r="DM5" t="e">
        <f>#REF!</f>
        <v>#REF!</v>
      </c>
      <c r="DN5">
        <v>46</v>
      </c>
      <c r="DO5" t="e">
        <f>#REF!</f>
        <v>#REF!</v>
      </c>
      <c r="DP5">
        <v>55</v>
      </c>
      <c r="DQ5" t="e">
        <f>#REF!</f>
        <v>#REF!</v>
      </c>
      <c r="DR5">
        <v>1</v>
      </c>
      <c r="DS5" t="e">
        <f>#REF!</f>
        <v>#REF!</v>
      </c>
      <c r="DT5">
        <v>46</v>
      </c>
      <c r="DU5" t="e">
        <f>#REF!</f>
        <v>#REF!</v>
      </c>
      <c r="DV5">
        <v>54</v>
      </c>
      <c r="DW5" t="e">
        <f>#REF!</f>
        <v>#REF!</v>
      </c>
      <c r="DX5">
        <v>2</v>
      </c>
      <c r="DY5" t="e">
        <f>#REF!</f>
        <v>#REF!</v>
      </c>
      <c r="DZ5">
        <v>1</v>
      </c>
      <c r="EA5" t="e">
        <f>#REF!</f>
        <v>#REF!</v>
      </c>
      <c r="EB5">
        <v>3</v>
      </c>
    </row>
    <row r="6" spans="1:132" x14ac:dyDescent="0.3">
      <c r="A6" t="e">
        <f>#REF!</f>
        <v>#REF!</v>
      </c>
      <c r="B6">
        <v>4</v>
      </c>
      <c r="C6" t="e">
        <f>#REF!</f>
        <v>#REF!</v>
      </c>
      <c r="D6">
        <v>24</v>
      </c>
      <c r="E6" t="e">
        <f>#REF!</f>
        <v>#REF!</v>
      </c>
      <c r="F6">
        <v>18400</v>
      </c>
      <c r="G6" t="str">
        <f>'NPA 5YR'!$12:$12</f>
        <v>FY2025</v>
      </c>
      <c r="H6">
        <v>597</v>
      </c>
      <c r="I6" t="str">
        <f>'NPA 5YR'!$D:$D</f>
        <v>Statement of Receipt, Disbursements, and Changes in Fund Cash Balances</v>
      </c>
      <c r="J6">
        <v>4868</v>
      </c>
      <c r="K6" t="str">
        <f>'NPA 5YR'!$D$12</f>
        <v>FY2022</v>
      </c>
      <c r="L6">
        <v>2117</v>
      </c>
      <c r="S6">
        <f>'Pg. 7'!$9:$9</f>
        <v>0</v>
      </c>
      <c r="T6">
        <v>2</v>
      </c>
      <c r="U6" t="str">
        <f>'Pg. 7'!$D:$D</f>
        <v>Support Services
2100-2200</v>
      </c>
      <c r="V6">
        <v>8</v>
      </c>
      <c r="W6" s="104">
        <f>'Pg. 7'!$C$8</f>
        <v>1319470.3999999999</v>
      </c>
      <c r="X6">
        <v>13149</v>
      </c>
      <c r="AC6" s="18" t="e">
        <f>#REF!</f>
        <v>#REF!</v>
      </c>
      <c r="AD6">
        <v>1234</v>
      </c>
      <c r="AE6">
        <f>'Pg. 8'!$7:$7</f>
        <v>0</v>
      </c>
      <c r="AF6">
        <v>793</v>
      </c>
      <c r="AG6">
        <f>'Pg. 8'!$A:$A</f>
        <v>0</v>
      </c>
      <c r="AH6">
        <v>2823</v>
      </c>
      <c r="AI6" t="e">
        <f>'Pg. 8'!$D$12</f>
        <v>#REF!</v>
      </c>
      <c r="AJ6">
        <v>34</v>
      </c>
      <c r="AK6" t="e">
        <f>#REF!</f>
        <v>#REF!</v>
      </c>
      <c r="AL6">
        <v>28</v>
      </c>
      <c r="AO6" t="e">
        <f>#REF!</f>
        <v>#REF!</v>
      </c>
      <c r="AP6">
        <v>21</v>
      </c>
      <c r="AQ6" t="e">
        <f>#REF!</f>
        <v>#REF!</v>
      </c>
      <c r="AR6">
        <v>8</v>
      </c>
      <c r="AS6" t="e">
        <f>#REF!</f>
        <v>#REF!</v>
      </c>
      <c r="AT6">
        <v>2</v>
      </c>
      <c r="AU6" t="e">
        <f>#REF!</f>
        <v>#REF!</v>
      </c>
      <c r="AV6">
        <v>65</v>
      </c>
      <c r="AW6" t="e">
        <f>#REF!</f>
        <v>#REF!</v>
      </c>
      <c r="AX6">
        <v>6</v>
      </c>
      <c r="AY6" t="e">
        <f>#REF!</f>
        <v>#REF!</v>
      </c>
      <c r="AZ6">
        <v>2</v>
      </c>
      <c r="BA6" t="e">
        <f>#REF!</f>
        <v>#REF!</v>
      </c>
      <c r="BB6">
        <v>134</v>
      </c>
      <c r="BC6" t="e">
        <f>#REF!</f>
        <v>#REF!</v>
      </c>
      <c r="BD6">
        <v>8</v>
      </c>
      <c r="BE6" t="e">
        <f>#REF!</f>
        <v>#REF!</v>
      </c>
      <c r="BF6">
        <v>2</v>
      </c>
      <c r="BG6" t="e">
        <f>#REF!</f>
        <v>#REF!</v>
      </c>
      <c r="BH6">
        <v>138</v>
      </c>
      <c r="BO6" t="e">
        <f>#REF!</f>
        <v>#REF!</v>
      </c>
      <c r="BP6">
        <v>72</v>
      </c>
      <c r="BQ6" t="e">
        <f>#REF!</f>
        <v>#REF!</v>
      </c>
      <c r="BR6">
        <v>143</v>
      </c>
      <c r="BS6" t="e">
        <f>#REF!</f>
        <v>#REF!</v>
      </c>
      <c r="BT6">
        <v>89</v>
      </c>
      <c r="CA6" t="e">
        <f>#REF!</f>
        <v>#REF!</v>
      </c>
      <c r="CB6">
        <v>3145</v>
      </c>
      <c r="CC6" t="e">
        <f>#REF!</f>
        <v>#REF!</v>
      </c>
      <c r="CD6">
        <v>3132</v>
      </c>
      <c r="CE6" t="e">
        <f>#REF!</f>
        <v>#REF!</v>
      </c>
      <c r="CF6">
        <v>3136</v>
      </c>
      <c r="CG6" t="e">
        <f>#REF!</f>
        <v>#REF!</v>
      </c>
      <c r="CH6">
        <v>7</v>
      </c>
      <c r="CI6" t="e">
        <f>#REF!</f>
        <v>#REF!</v>
      </c>
      <c r="CJ6">
        <v>2</v>
      </c>
      <c r="CK6" t="e">
        <f>#REF!</f>
        <v>#REF!</v>
      </c>
      <c r="CL6">
        <v>10</v>
      </c>
      <c r="CM6" t="e">
        <f>#REF!</f>
        <v>#REF!</v>
      </c>
      <c r="CN6">
        <v>86</v>
      </c>
      <c r="CO6" t="e">
        <f>#REF!</f>
        <v>#REF!</v>
      </c>
      <c r="CP6">
        <v>2</v>
      </c>
      <c r="CQ6" t="e">
        <f>#REF!</f>
        <v>#REF!</v>
      </c>
      <c r="CR6">
        <v>12</v>
      </c>
      <c r="CS6" t="e">
        <f>#REF!</f>
        <v>#REF!</v>
      </c>
      <c r="CT6">
        <v>2</v>
      </c>
      <c r="CU6" t="e">
        <f>#REF!</f>
        <v>#REF!</v>
      </c>
      <c r="CV6">
        <v>216</v>
      </c>
      <c r="CW6" t="e">
        <f>#REF!</f>
        <v>#REF!</v>
      </c>
      <c r="CX6">
        <v>221</v>
      </c>
      <c r="CY6" t="e">
        <f>#REF!</f>
        <v>#REF!</v>
      </c>
      <c r="CZ6">
        <v>73</v>
      </c>
      <c r="DA6" t="e">
        <f>#REF!</f>
        <v>#REF!</v>
      </c>
      <c r="DB6">
        <v>49</v>
      </c>
      <c r="DC6" s="73" t="e">
        <f>#REF!</f>
        <v>#REF!</v>
      </c>
      <c r="DD6">
        <v>56</v>
      </c>
      <c r="DK6" t="e">
        <f>#REF!</f>
        <v>#REF!</v>
      </c>
      <c r="DL6">
        <v>25</v>
      </c>
      <c r="DM6" t="e">
        <f>#REF!</f>
        <v>#REF!</v>
      </c>
      <c r="DN6">
        <v>47</v>
      </c>
      <c r="DO6" s="73" t="e">
        <f>#REF!</f>
        <v>#REF!</v>
      </c>
      <c r="DP6">
        <v>56</v>
      </c>
      <c r="DQ6" t="e">
        <f>#REF!</f>
        <v>#REF!</v>
      </c>
      <c r="DR6">
        <v>2</v>
      </c>
      <c r="DS6" t="e">
        <f>#REF!</f>
        <v>#REF!</v>
      </c>
      <c r="DT6">
        <v>48</v>
      </c>
      <c r="DU6" t="e">
        <f>#REF!</f>
        <v>#REF!</v>
      </c>
      <c r="DV6">
        <v>55</v>
      </c>
      <c r="EA6" t="e">
        <f>#REF!</f>
        <v>#REF!</v>
      </c>
      <c r="EB6">
        <v>4</v>
      </c>
    </row>
    <row r="7" spans="1:132" x14ac:dyDescent="0.3">
      <c r="A7" t="e">
        <f>#REF!</f>
        <v>#REF!</v>
      </c>
      <c r="B7">
        <v>5</v>
      </c>
      <c r="C7" t="e">
        <f>#REF!</f>
        <v>#REF!</v>
      </c>
      <c r="D7">
        <v>25</v>
      </c>
      <c r="E7" t="e">
        <f>#REF!</f>
        <v>#REF!</v>
      </c>
      <c r="F7">
        <v>18486</v>
      </c>
      <c r="G7">
        <f>'NPA 5YR'!$19:$19</f>
        <v>3829576.8230296862</v>
      </c>
      <c r="H7">
        <v>643</v>
      </c>
      <c r="I7">
        <f>'NPA 5YR'!$E:$E</f>
        <v>0</v>
      </c>
      <c r="J7">
        <v>4912</v>
      </c>
      <c r="K7" t="str">
        <f>'NPA 5YR'!$E$12</f>
        <v>FY2023</v>
      </c>
      <c r="L7">
        <v>2118</v>
      </c>
      <c r="S7">
        <f>'Pg. 7'!$10:$10</f>
        <v>0</v>
      </c>
      <c r="T7">
        <v>3</v>
      </c>
      <c r="U7">
        <f>'Pg. 7'!$E:$E</f>
        <v>0</v>
      </c>
      <c r="V7">
        <v>9</v>
      </c>
      <c r="W7" s="104">
        <f>'Pg. 7'!$D$8</f>
        <v>0</v>
      </c>
      <c r="X7">
        <v>13150</v>
      </c>
      <c r="AC7" s="18" t="e">
        <f>#REF!</f>
        <v>#REF!</v>
      </c>
      <c r="AD7">
        <v>1235</v>
      </c>
      <c r="AE7">
        <f>'Pg. 8'!$17:$17</f>
        <v>0</v>
      </c>
      <c r="AF7">
        <v>794</v>
      </c>
      <c r="AI7" t="e">
        <f>'Pg. 8'!$E$12</f>
        <v>#REF!</v>
      </c>
      <c r="AJ7">
        <v>50</v>
      </c>
      <c r="AO7" t="e">
        <f>#REF!</f>
        <v>#REF!</v>
      </c>
      <c r="AP7">
        <v>22</v>
      </c>
      <c r="AQ7" t="e">
        <f>#REF!</f>
        <v>#REF!</v>
      </c>
      <c r="AR7">
        <v>9</v>
      </c>
      <c r="AS7" t="e">
        <f>#REF!</f>
        <v>#REF!</v>
      </c>
      <c r="AT7">
        <v>3</v>
      </c>
      <c r="AU7" t="e">
        <f>#REF!</f>
        <v>#REF!</v>
      </c>
      <c r="AV7">
        <v>66</v>
      </c>
      <c r="AY7" t="e">
        <f>#REF!</f>
        <v>#REF!</v>
      </c>
      <c r="AZ7">
        <v>3</v>
      </c>
      <c r="BA7" t="e">
        <f>#REF!</f>
        <v>#REF!</v>
      </c>
      <c r="BB7">
        <v>135</v>
      </c>
      <c r="BC7" t="e">
        <f>#REF!</f>
        <v>#REF!</v>
      </c>
      <c r="BD7">
        <v>9</v>
      </c>
      <c r="BE7" t="e">
        <f>#REF!</f>
        <v>#REF!</v>
      </c>
      <c r="BF7">
        <v>3</v>
      </c>
      <c r="BG7" t="e">
        <f>#REF!</f>
        <v>#REF!</v>
      </c>
      <c r="BH7">
        <v>139</v>
      </c>
      <c r="BO7" t="e">
        <f>#REF!</f>
        <v>#REF!</v>
      </c>
      <c r="BP7">
        <v>78</v>
      </c>
      <c r="BQ7" t="e">
        <f>#REF!</f>
        <v>#REF!</v>
      </c>
      <c r="BR7">
        <v>144</v>
      </c>
      <c r="BS7" t="e">
        <f>#REF!</f>
        <v>#REF!</v>
      </c>
      <c r="BT7">
        <v>90</v>
      </c>
      <c r="CA7" t="e">
        <f>#REF!</f>
        <v>#REF!</v>
      </c>
      <c r="CB7">
        <v>3148</v>
      </c>
      <c r="CC7" t="e">
        <f>#REF!</f>
        <v>#REF!</v>
      </c>
      <c r="CD7">
        <v>3133</v>
      </c>
      <c r="CE7" t="e">
        <f>#REF!</f>
        <v>#REF!</v>
      </c>
      <c r="CF7">
        <v>3137</v>
      </c>
      <c r="CG7" t="e">
        <f>#REF!</f>
        <v>#REF!</v>
      </c>
      <c r="CH7">
        <v>8</v>
      </c>
      <c r="CI7" t="e">
        <f>#REF!</f>
        <v>#REF!</v>
      </c>
      <c r="CJ7">
        <v>3</v>
      </c>
      <c r="CK7" t="e">
        <f>#REF!</f>
        <v>#REF!</v>
      </c>
      <c r="CL7">
        <v>11</v>
      </c>
      <c r="CO7" t="e">
        <f>#REF!</f>
        <v>#REF!</v>
      </c>
      <c r="CP7">
        <v>3</v>
      </c>
      <c r="CQ7" t="e">
        <f>#REF!</f>
        <v>#REF!</v>
      </c>
      <c r="CR7">
        <v>13</v>
      </c>
      <c r="CS7" t="e">
        <f>#REF!</f>
        <v>#REF!</v>
      </c>
      <c r="CT7">
        <v>3</v>
      </c>
      <c r="CU7" t="e">
        <f>#REF!</f>
        <v>#REF!</v>
      </c>
      <c r="CV7">
        <v>217</v>
      </c>
      <c r="CW7" t="e">
        <f>#REF!</f>
        <v>#REF!</v>
      </c>
      <c r="CX7">
        <v>222</v>
      </c>
      <c r="CY7" t="e">
        <f>#REF!</f>
        <v>#REF!</v>
      </c>
      <c r="CZ7">
        <v>74</v>
      </c>
      <c r="DA7" t="e">
        <f>#REF!</f>
        <v>#REF!</v>
      </c>
      <c r="DB7">
        <v>107</v>
      </c>
      <c r="DC7" t="e">
        <f>#REF!</f>
        <v>#REF!</v>
      </c>
      <c r="DD7">
        <v>57</v>
      </c>
      <c r="DK7" t="e">
        <f>#REF!</f>
        <v>#REF!</v>
      </c>
      <c r="DL7">
        <v>44</v>
      </c>
      <c r="DM7" t="e">
        <f>#REF!</f>
        <v>#REF!</v>
      </c>
      <c r="DN7">
        <v>48</v>
      </c>
      <c r="DO7" t="e">
        <f>#REF!</f>
        <v>#REF!</v>
      </c>
      <c r="DP7">
        <v>57</v>
      </c>
      <c r="DQ7" t="e">
        <f>#REF!</f>
        <v>#REF!</v>
      </c>
      <c r="DR7">
        <v>3</v>
      </c>
      <c r="DS7" t="e">
        <f>#REF!</f>
        <v>#REF!</v>
      </c>
      <c r="DT7">
        <v>114</v>
      </c>
      <c r="DU7" s="73" t="e">
        <f>#REF!</f>
        <v>#REF!</v>
      </c>
      <c r="DV7">
        <v>56</v>
      </c>
      <c r="EA7" t="e">
        <f>#REF!</f>
        <v>#REF!</v>
      </c>
      <c r="EB7">
        <v>5</v>
      </c>
    </row>
    <row r="8" spans="1:132" x14ac:dyDescent="0.3">
      <c r="A8" t="e">
        <f>#REF!</f>
        <v>#REF!</v>
      </c>
      <c r="B8">
        <v>6</v>
      </c>
      <c r="C8" t="e">
        <f>#REF!</f>
        <v>#REF!</v>
      </c>
      <c r="D8">
        <v>26</v>
      </c>
      <c r="E8" t="e">
        <f>#REF!</f>
        <v>#REF!</v>
      </c>
      <c r="F8">
        <v>19093</v>
      </c>
      <c r="G8">
        <f>'NPA 5YR'!$24:$24</f>
        <v>459182.3910612904</v>
      </c>
      <c r="H8">
        <v>656</v>
      </c>
      <c r="I8">
        <f>'NPA 5YR'!$F:$F</f>
        <v>0</v>
      </c>
      <c r="J8">
        <v>4957</v>
      </c>
      <c r="K8" t="str">
        <f>'NPA 5YR'!$F$12</f>
        <v>FY2024</v>
      </c>
      <c r="L8">
        <v>2119</v>
      </c>
      <c r="S8">
        <f>'Pg. 7'!$11:$11</f>
        <v>0</v>
      </c>
      <c r="T8">
        <v>4</v>
      </c>
      <c r="U8">
        <f>'Pg. 7'!$F:$F</f>
        <v>0</v>
      </c>
      <c r="V8">
        <v>10</v>
      </c>
      <c r="W8" s="104">
        <f>'Pg. 7'!$E$8</f>
        <v>178725.59999999998</v>
      </c>
      <c r="X8">
        <v>13151</v>
      </c>
      <c r="AC8" s="18" t="e">
        <f>#REF!</f>
        <v>#REF!</v>
      </c>
      <c r="AD8">
        <v>1236</v>
      </c>
      <c r="AE8">
        <f>'Pg. 8'!$22:$22</f>
        <v>0</v>
      </c>
      <c r="AF8">
        <v>795</v>
      </c>
      <c r="AI8" t="e">
        <f>'Pg. 8'!$F$12</f>
        <v>#REF!</v>
      </c>
      <c r="AJ8">
        <v>66</v>
      </c>
      <c r="AO8" t="e">
        <f>#REF!</f>
        <v>#REF!</v>
      </c>
      <c r="AP8">
        <v>23</v>
      </c>
      <c r="AQ8" t="e">
        <f>#REF!</f>
        <v>#REF!</v>
      </c>
      <c r="AR8">
        <v>10</v>
      </c>
      <c r="AS8" t="e">
        <f>#REF!</f>
        <v>#REF!</v>
      </c>
      <c r="AT8">
        <v>4</v>
      </c>
      <c r="AU8" t="e">
        <f>#REF!</f>
        <v>#REF!</v>
      </c>
      <c r="AV8">
        <v>67</v>
      </c>
      <c r="AY8" t="e">
        <f>#REF!</f>
        <v>#REF!</v>
      </c>
      <c r="AZ8">
        <v>4</v>
      </c>
      <c r="BA8" t="e">
        <f>#REF!</f>
        <v>#REF!</v>
      </c>
      <c r="BB8">
        <v>136</v>
      </c>
      <c r="BC8" t="e">
        <f>#REF!</f>
        <v>#REF!</v>
      </c>
      <c r="BD8">
        <v>10</v>
      </c>
      <c r="BE8" t="e">
        <f>#REF!</f>
        <v>#REF!</v>
      </c>
      <c r="BF8">
        <v>4</v>
      </c>
      <c r="BG8" t="e">
        <f>#REF!</f>
        <v>#REF!</v>
      </c>
      <c r="BH8">
        <v>140</v>
      </c>
      <c r="BO8" t="e">
        <f>#REF!</f>
        <v>#REF!</v>
      </c>
      <c r="BP8">
        <v>169</v>
      </c>
      <c r="BQ8" t="e">
        <f>#REF!</f>
        <v>#REF!</v>
      </c>
      <c r="BR8">
        <v>145</v>
      </c>
      <c r="BS8" t="e">
        <f>#REF!</f>
        <v>#REF!</v>
      </c>
      <c r="BT8">
        <v>91</v>
      </c>
      <c r="CA8" t="e">
        <f>#REF!</f>
        <v>#REF!</v>
      </c>
      <c r="CB8">
        <v>3149</v>
      </c>
      <c r="CC8" t="e">
        <f>#REF!</f>
        <v>#REF!</v>
      </c>
      <c r="CD8">
        <v>3134</v>
      </c>
      <c r="CE8" t="e">
        <f>#REF!</f>
        <v>#REF!</v>
      </c>
      <c r="CF8">
        <v>3138</v>
      </c>
      <c r="CG8" t="e">
        <f>#REF!</f>
        <v>#REF!</v>
      </c>
      <c r="CH8">
        <v>18</v>
      </c>
      <c r="CI8" t="e">
        <f>#REF!</f>
        <v>#REF!</v>
      </c>
      <c r="CJ8">
        <v>4</v>
      </c>
      <c r="CK8" t="e">
        <f>#REF!</f>
        <v>#REF!</v>
      </c>
      <c r="CL8">
        <v>12</v>
      </c>
      <c r="CO8" t="e">
        <f>#REF!</f>
        <v>#REF!</v>
      </c>
      <c r="CP8">
        <v>4</v>
      </c>
      <c r="CQ8" t="e">
        <f>#REF!</f>
        <v>#REF!</v>
      </c>
      <c r="CR8">
        <v>14</v>
      </c>
      <c r="CS8" t="e">
        <f>#REF!</f>
        <v>#REF!</v>
      </c>
      <c r="CT8">
        <v>4</v>
      </c>
      <c r="CU8" t="e">
        <f>#REF!</f>
        <v>#REF!</v>
      </c>
      <c r="CV8">
        <v>218</v>
      </c>
      <c r="CW8" t="e">
        <f>#REF!</f>
        <v>#REF!</v>
      </c>
      <c r="CX8">
        <v>223</v>
      </c>
      <c r="CY8" t="e">
        <f>#REF!</f>
        <v>#REF!</v>
      </c>
      <c r="CZ8">
        <v>75</v>
      </c>
      <c r="DA8" t="e">
        <f>#REF!</f>
        <v>#REF!</v>
      </c>
      <c r="DB8">
        <v>108</v>
      </c>
      <c r="DC8" t="e">
        <f>#REF!</f>
        <v>#REF!</v>
      </c>
      <c r="DD8">
        <v>58</v>
      </c>
      <c r="DK8" t="e">
        <f>#REF!</f>
        <v>#REF!</v>
      </c>
      <c r="DL8">
        <v>45</v>
      </c>
      <c r="DM8" t="e">
        <f>#REF!</f>
        <v>#REF!</v>
      </c>
      <c r="DN8">
        <v>49</v>
      </c>
      <c r="DO8" t="e">
        <f>#REF!</f>
        <v>#REF!</v>
      </c>
      <c r="DP8">
        <v>58</v>
      </c>
      <c r="DQ8" t="e">
        <f>#REF!</f>
        <v>#REF!</v>
      </c>
      <c r="DR8">
        <v>4</v>
      </c>
      <c r="DS8" t="e">
        <f>#REF!</f>
        <v>#REF!</v>
      </c>
      <c r="DT8">
        <v>115</v>
      </c>
      <c r="DU8" t="e">
        <f>#REF!</f>
        <v>#REF!</v>
      </c>
      <c r="DV8">
        <v>57</v>
      </c>
    </row>
    <row r="9" spans="1:132" x14ac:dyDescent="0.3">
      <c r="A9" t="e">
        <f>#REF!</f>
        <v>#REF!</v>
      </c>
      <c r="B9">
        <v>8</v>
      </c>
      <c r="C9" t="e">
        <f>#REF!</f>
        <v>#REF!</v>
      </c>
      <c r="D9">
        <v>27</v>
      </c>
      <c r="E9" t="e">
        <f>#REF!</f>
        <v>#REF!</v>
      </c>
      <c r="F9">
        <v>19094</v>
      </c>
      <c r="G9">
        <f>'NPA 5YR'!$27:$27</f>
        <v>1848798.0098077825</v>
      </c>
      <c r="H9">
        <v>657</v>
      </c>
      <c r="I9">
        <f>'NPA 5YR'!$G:$G</f>
        <v>0</v>
      </c>
      <c r="J9">
        <v>5003</v>
      </c>
      <c r="K9" t="str">
        <f>'NPA 5YR'!$G$12</f>
        <v>FY2025</v>
      </c>
      <c r="L9">
        <v>2120</v>
      </c>
      <c r="S9">
        <f>'Pg. 7'!$12:$12</f>
        <v>0</v>
      </c>
      <c r="T9">
        <v>5</v>
      </c>
      <c r="U9">
        <f>'Pg. 7'!$G:$G</f>
        <v>0</v>
      </c>
      <c r="V9">
        <v>11</v>
      </c>
      <c r="W9" s="104">
        <f>'Pg. 7'!$F$8</f>
        <v>0</v>
      </c>
      <c r="X9">
        <v>13152</v>
      </c>
      <c r="AC9" s="18" t="e">
        <f>#REF!</f>
        <v>#REF!</v>
      </c>
      <c r="AD9">
        <v>1237</v>
      </c>
      <c r="AI9" t="e">
        <f>'Pg. 8'!$G$12</f>
        <v>#REF!</v>
      </c>
      <c r="AJ9">
        <v>82</v>
      </c>
      <c r="AO9" t="e">
        <f>#REF!</f>
        <v>#REF!</v>
      </c>
      <c r="AP9">
        <v>24</v>
      </c>
      <c r="AQ9" t="e">
        <f>#REF!</f>
        <v>#REF!</v>
      </c>
      <c r="AR9">
        <v>11</v>
      </c>
      <c r="AS9" t="e">
        <f>#REF!</f>
        <v>#REF!</v>
      </c>
      <c r="AT9">
        <v>5</v>
      </c>
      <c r="AU9" t="e">
        <f>#REF!</f>
        <v>#REF!</v>
      </c>
      <c r="AV9">
        <v>68</v>
      </c>
      <c r="AY9" t="e">
        <f>#REF!</f>
        <v>#REF!</v>
      </c>
      <c r="AZ9">
        <v>137</v>
      </c>
      <c r="BA9" t="e">
        <f>#REF!</f>
        <v>#REF!</v>
      </c>
      <c r="BB9">
        <v>140</v>
      </c>
      <c r="BC9" t="e">
        <f>#REF!</f>
        <v>#REF!</v>
      </c>
      <c r="BD9">
        <v>11</v>
      </c>
      <c r="BG9" t="e">
        <f>#REF!</f>
        <v>#REF!</v>
      </c>
      <c r="BH9">
        <v>141</v>
      </c>
      <c r="BO9" t="e">
        <f>#REF!</f>
        <v>#REF!</v>
      </c>
      <c r="BP9">
        <v>170</v>
      </c>
      <c r="BQ9" t="e">
        <f>#REF!</f>
        <v>#REF!</v>
      </c>
      <c r="BR9">
        <v>146</v>
      </c>
      <c r="BS9" t="e">
        <f>#REF!</f>
        <v>#REF!</v>
      </c>
      <c r="BT9">
        <v>92</v>
      </c>
      <c r="CA9" t="e">
        <f>#REF!</f>
        <v>#REF!</v>
      </c>
      <c r="CB9">
        <v>3150</v>
      </c>
      <c r="CC9" t="e">
        <f>#REF!</f>
        <v>#REF!</v>
      </c>
      <c r="CD9">
        <v>4381</v>
      </c>
      <c r="CE9" t="e">
        <f>#REF!</f>
        <v>#REF!</v>
      </c>
      <c r="CF9">
        <v>3139</v>
      </c>
      <c r="CG9" t="e">
        <f>#REF!</f>
        <v>#REF!</v>
      </c>
      <c r="CH9">
        <v>32</v>
      </c>
      <c r="CI9" t="e">
        <f>#REF!</f>
        <v>#REF!</v>
      </c>
      <c r="CJ9">
        <v>5</v>
      </c>
      <c r="CK9" t="e">
        <f>#REF!</f>
        <v>#REF!</v>
      </c>
      <c r="CL9">
        <v>13</v>
      </c>
      <c r="CO9" t="e">
        <f>#REF!</f>
        <v>#REF!</v>
      </c>
      <c r="CP9">
        <v>5</v>
      </c>
      <c r="CQ9" t="e">
        <f>#REF!</f>
        <v>#REF!</v>
      </c>
      <c r="CR9">
        <v>15</v>
      </c>
      <c r="CS9" t="e">
        <f>#REF!</f>
        <v>#REF!</v>
      </c>
      <c r="CT9">
        <v>5</v>
      </c>
      <c r="CU9" t="e">
        <f>#REF!</f>
        <v>#REF!</v>
      </c>
      <c r="CV9">
        <v>219</v>
      </c>
      <c r="CW9" t="e">
        <f>#REF!</f>
        <v>#REF!</v>
      </c>
      <c r="CX9">
        <v>224</v>
      </c>
      <c r="CY9" t="e">
        <f>#REF!</f>
        <v>#REF!</v>
      </c>
      <c r="CZ9">
        <v>76</v>
      </c>
      <c r="DA9" t="e">
        <f>#REF!</f>
        <v>#REF!</v>
      </c>
      <c r="DB9">
        <v>109</v>
      </c>
      <c r="DC9" t="e">
        <f>#REF!</f>
        <v>#REF!</v>
      </c>
      <c r="DD9">
        <v>59</v>
      </c>
      <c r="DK9" t="e">
        <f>#REF!</f>
        <v>#REF!</v>
      </c>
      <c r="DL9">
        <v>17836</v>
      </c>
      <c r="DM9" t="e">
        <f>#REF!</f>
        <v>#REF!</v>
      </c>
      <c r="DN9">
        <v>50</v>
      </c>
      <c r="DO9" t="e">
        <f>#REF!</f>
        <v>#REF!</v>
      </c>
      <c r="DP9">
        <v>59</v>
      </c>
      <c r="DQ9" t="e">
        <f>#REF!</f>
        <v>#REF!</v>
      </c>
      <c r="DR9">
        <v>5</v>
      </c>
      <c r="DU9" t="e">
        <f>#REF!</f>
        <v>#REF!</v>
      </c>
      <c r="DV9">
        <v>58</v>
      </c>
    </row>
    <row r="10" spans="1:132" x14ac:dyDescent="0.3">
      <c r="A10" t="e">
        <f>#REF!</f>
        <v>#REF!</v>
      </c>
      <c r="B10">
        <v>9</v>
      </c>
      <c r="C10" t="e">
        <f>#REF!</f>
        <v>#REF!</v>
      </c>
      <c r="D10">
        <v>557</v>
      </c>
      <c r="E10" t="e">
        <f>#REF!</f>
        <v>#REF!</v>
      </c>
      <c r="F10">
        <v>19291</v>
      </c>
      <c r="G10">
        <f>'NPA 5YR'!$28:$28</f>
        <v>100674.39413479999</v>
      </c>
      <c r="H10">
        <v>672</v>
      </c>
      <c r="I10">
        <f>'NPA 5YR'!$H:$H</f>
        <v>0</v>
      </c>
      <c r="J10">
        <v>5050</v>
      </c>
      <c r="K10" t="str">
        <f>'NPA 5YR'!$H$12</f>
        <v>FY2026</v>
      </c>
      <c r="L10">
        <v>2121</v>
      </c>
      <c r="S10">
        <f>'Pg. 7'!$13:$13</f>
        <v>0</v>
      </c>
      <c r="T10">
        <v>6</v>
      </c>
      <c r="U10">
        <f>'Pg. 7'!$H:$H</f>
        <v>18331</v>
      </c>
      <c r="V10">
        <v>12</v>
      </c>
      <c r="W10" s="104">
        <f>'Pg. 7'!$G$8</f>
        <v>0</v>
      </c>
      <c r="X10">
        <v>13153</v>
      </c>
      <c r="AC10" s="18" t="e">
        <f>#REF!</f>
        <v>#REF!</v>
      </c>
      <c r="AD10">
        <v>1238</v>
      </c>
      <c r="AI10" t="e">
        <f>'Pg. 8'!$H$12</f>
        <v>#REF!</v>
      </c>
      <c r="AJ10">
        <v>98</v>
      </c>
      <c r="AO10" t="e">
        <f>#REF!</f>
        <v>#REF!</v>
      </c>
      <c r="AP10">
        <v>25</v>
      </c>
      <c r="AQ10" t="e">
        <f>#REF!</f>
        <v>#REF!</v>
      </c>
      <c r="AR10">
        <v>12</v>
      </c>
      <c r="AS10" t="e">
        <f>#REF!</f>
        <v>#REF!</v>
      </c>
      <c r="AT10">
        <v>69</v>
      </c>
      <c r="AU10" t="e">
        <f>#REF!</f>
        <v>#REF!</v>
      </c>
      <c r="AV10">
        <v>70</v>
      </c>
      <c r="AY10" t="e">
        <f>#REF!</f>
        <v>#REF!</v>
      </c>
      <c r="AZ10">
        <v>138</v>
      </c>
      <c r="BA10" t="e">
        <f>#REF!</f>
        <v>#REF!</v>
      </c>
      <c r="BB10">
        <v>141</v>
      </c>
      <c r="BC10" t="e">
        <f>#REF!</f>
        <v>#REF!</v>
      </c>
      <c r="BD10">
        <v>12</v>
      </c>
      <c r="BG10" t="e">
        <f>#REF!</f>
        <v>#REF!</v>
      </c>
      <c r="BH10">
        <v>142</v>
      </c>
      <c r="BO10" t="e">
        <f>#REF!</f>
        <v>#REF!</v>
      </c>
      <c r="BP10">
        <v>173</v>
      </c>
      <c r="BQ10" t="e">
        <f>#REF!</f>
        <v>#REF!</v>
      </c>
      <c r="BR10">
        <v>156</v>
      </c>
      <c r="BS10" t="e">
        <f>#REF!</f>
        <v>#REF!</v>
      </c>
      <c r="BT10">
        <v>93</v>
      </c>
      <c r="CA10" t="e">
        <f>#REF!</f>
        <v>#REF!</v>
      </c>
      <c r="CB10">
        <v>3151</v>
      </c>
      <c r="CC10" t="e">
        <f>#REF!</f>
        <v>#REF!</v>
      </c>
      <c r="CD10">
        <v>4382</v>
      </c>
      <c r="CE10" t="e">
        <f>#REF!</f>
        <v>#REF!</v>
      </c>
      <c r="CF10">
        <v>3140</v>
      </c>
      <c r="CG10" t="e">
        <f>#REF!</f>
        <v>#REF!</v>
      </c>
      <c r="CH10">
        <v>33</v>
      </c>
      <c r="CK10" t="e">
        <f>#REF!</f>
        <v>#REF!</v>
      </c>
      <c r="CL10">
        <v>14</v>
      </c>
      <c r="CO10" t="e">
        <f>#REF!</f>
        <v>#REF!</v>
      </c>
      <c r="CP10">
        <v>6</v>
      </c>
      <c r="CQ10" t="e">
        <f>#REF!</f>
        <v>#REF!</v>
      </c>
      <c r="CR10">
        <v>16</v>
      </c>
      <c r="CS10" t="e">
        <f>#REF!</f>
        <v>#REF!</v>
      </c>
      <c r="CT10">
        <v>6</v>
      </c>
      <c r="CW10" t="e">
        <f>#REF!</f>
        <v>#REF!</v>
      </c>
      <c r="CX10">
        <v>225</v>
      </c>
      <c r="CY10" t="e">
        <f>#REF!</f>
        <v>#REF!</v>
      </c>
      <c r="CZ10">
        <v>77</v>
      </c>
      <c r="DA10" t="e">
        <f>#REF!</f>
        <v>#REF!</v>
      </c>
      <c r="DB10">
        <v>110</v>
      </c>
      <c r="DC10" t="e">
        <f>#REF!</f>
        <v>#REF!</v>
      </c>
      <c r="DD10">
        <v>60</v>
      </c>
      <c r="DK10" t="e">
        <f>#REF!</f>
        <v>#REF!</v>
      </c>
      <c r="DL10">
        <v>17837</v>
      </c>
      <c r="DM10" t="e">
        <f>#REF!</f>
        <v>#REF!</v>
      </c>
      <c r="DN10">
        <v>51</v>
      </c>
      <c r="DO10" t="e">
        <f>#REF!</f>
        <v>#REF!</v>
      </c>
      <c r="DP10">
        <v>60</v>
      </c>
      <c r="DQ10" t="e">
        <f>#REF!</f>
        <v>#REF!</v>
      </c>
      <c r="DR10">
        <v>6</v>
      </c>
      <c r="DU10" t="e">
        <f>#REF!</f>
        <v>#REF!</v>
      </c>
      <c r="DV10">
        <v>59</v>
      </c>
    </row>
    <row r="11" spans="1:132" x14ac:dyDescent="0.3">
      <c r="A11" t="e">
        <f>#REF!</f>
        <v>#REF!</v>
      </c>
      <c r="B11">
        <v>10</v>
      </c>
      <c r="C11" t="e">
        <f>#REF!</f>
        <v>#REF!</v>
      </c>
      <c r="D11">
        <v>1180</v>
      </c>
      <c r="E11" t="e">
        <f>#REF!</f>
        <v>#REF!</v>
      </c>
      <c r="F11">
        <v>19292</v>
      </c>
      <c r="G11">
        <f>'NPA 5YR'!$32:$32</f>
        <v>10616.809719999999</v>
      </c>
      <c r="H11">
        <v>690</v>
      </c>
      <c r="I11">
        <f>'NPA 5YR'!$I:$I</f>
        <v>0</v>
      </c>
      <c r="J11">
        <v>5098</v>
      </c>
      <c r="K11" t="str">
        <f>'NPA 5YR'!$I$12</f>
        <v>FY2027</v>
      </c>
      <c r="L11">
        <v>2122</v>
      </c>
      <c r="S11">
        <f>'Pg. 7'!$63:$63</f>
        <v>0</v>
      </c>
      <c r="T11">
        <v>9986</v>
      </c>
      <c r="U11">
        <f>'Pg. 7'!$I:$I</f>
        <v>0</v>
      </c>
      <c r="V11">
        <v>13</v>
      </c>
      <c r="W11" s="104">
        <f>'Pg. 7'!$H$8</f>
        <v>0</v>
      </c>
      <c r="X11">
        <v>13154</v>
      </c>
      <c r="AC11" s="18" t="e">
        <f>#REF!</f>
        <v>#REF!</v>
      </c>
      <c r="AD11">
        <v>1239</v>
      </c>
      <c r="AI11" t="e">
        <f>'Pg. 8'!$I$12</f>
        <v>#REF!</v>
      </c>
      <c r="AJ11">
        <v>114</v>
      </c>
      <c r="AO11" t="e">
        <f>#REF!</f>
        <v>#REF!</v>
      </c>
      <c r="AP11">
        <v>26</v>
      </c>
      <c r="AQ11" t="e">
        <f>#REF!</f>
        <v>#REF!</v>
      </c>
      <c r="AR11">
        <v>13</v>
      </c>
      <c r="AU11" t="e">
        <f>#REF!</f>
        <v>#REF!</v>
      </c>
      <c r="AV11">
        <v>71</v>
      </c>
      <c r="AY11" t="e">
        <f>#REF!</f>
        <v>#REF!</v>
      </c>
      <c r="AZ11">
        <v>139</v>
      </c>
      <c r="BC11" t="e">
        <f>#REF!</f>
        <v>#REF!</v>
      </c>
      <c r="BD11">
        <v>13</v>
      </c>
      <c r="BG11" t="e">
        <f>#REF!</f>
        <v>#REF!</v>
      </c>
      <c r="BH11">
        <v>143</v>
      </c>
      <c r="BQ11" t="e">
        <f>#REF!</f>
        <v>#REF!</v>
      </c>
      <c r="BR11">
        <v>157</v>
      </c>
      <c r="BS11" t="e">
        <f>#REF!</f>
        <v>#REF!</v>
      </c>
      <c r="BT11">
        <v>147</v>
      </c>
      <c r="CA11" t="e">
        <f>#REF!</f>
        <v>#REF!</v>
      </c>
      <c r="CB11">
        <v>3152</v>
      </c>
      <c r="CC11" t="e">
        <f>#REF!</f>
        <v>#REF!</v>
      </c>
      <c r="CD11">
        <v>4383</v>
      </c>
      <c r="CE11" t="e">
        <f>#REF!</f>
        <v>#REF!</v>
      </c>
      <c r="CF11">
        <v>3141</v>
      </c>
      <c r="CG11" t="e">
        <f>#REF!</f>
        <v>#REF!</v>
      </c>
      <c r="CH11">
        <v>34</v>
      </c>
      <c r="CK11" t="e">
        <f>#REF!</f>
        <v>#REF!</v>
      </c>
      <c r="CL11">
        <v>15</v>
      </c>
      <c r="CO11" t="e">
        <f>#REF!</f>
        <v>#REF!</v>
      </c>
      <c r="CP11">
        <v>7</v>
      </c>
      <c r="CQ11" t="e">
        <f>#REF!</f>
        <v>#REF!</v>
      </c>
      <c r="CR11">
        <v>17</v>
      </c>
      <c r="CS11" t="e">
        <f>#REF!</f>
        <v>#REF!</v>
      </c>
      <c r="CT11">
        <v>7</v>
      </c>
      <c r="CW11" t="e">
        <f>#REF!</f>
        <v>#REF!</v>
      </c>
      <c r="CX11">
        <v>226</v>
      </c>
      <c r="CY11" t="e">
        <f>#REF!</f>
        <v>#REF!</v>
      </c>
      <c r="CZ11">
        <v>78</v>
      </c>
      <c r="DA11" t="e">
        <f>#REF!</f>
        <v>#REF!</v>
      </c>
      <c r="DB11">
        <v>111</v>
      </c>
      <c r="DC11" t="e">
        <f>#REF!</f>
        <v>#REF!</v>
      </c>
      <c r="DD11">
        <v>72</v>
      </c>
      <c r="DK11" t="e">
        <f>#REF!</f>
        <v>#REF!</v>
      </c>
      <c r="DL11">
        <v>17838</v>
      </c>
      <c r="DM11" t="e">
        <f>#REF!</f>
        <v>#REF!</v>
      </c>
      <c r="DN11">
        <v>52</v>
      </c>
      <c r="DO11" t="e">
        <f>#REF!</f>
        <v>#REF!</v>
      </c>
      <c r="DP11">
        <v>70</v>
      </c>
      <c r="DQ11" t="e">
        <f>#REF!</f>
        <v>#REF!</v>
      </c>
      <c r="DR11">
        <v>7</v>
      </c>
      <c r="DU11" t="e">
        <f>#REF!</f>
        <v>#REF!</v>
      </c>
      <c r="DV11">
        <v>60</v>
      </c>
    </row>
    <row r="12" spans="1:132" x14ac:dyDescent="0.3">
      <c r="A12" t="e">
        <f>#REF!</f>
        <v>#REF!</v>
      </c>
      <c r="B12">
        <v>11</v>
      </c>
      <c r="C12" t="e">
        <f>#REF!</f>
        <v>#REF!</v>
      </c>
      <c r="D12">
        <v>5960</v>
      </c>
      <c r="E12" t="e">
        <f>#REF!</f>
        <v>#REF!</v>
      </c>
      <c r="F12">
        <v>22999</v>
      </c>
      <c r="G12">
        <f>'NPA 5YR'!$48:$48</f>
        <v>0</v>
      </c>
      <c r="H12">
        <v>764</v>
      </c>
      <c r="I12" t="str">
        <f>'NPA 5YR'!$J:$J</f>
        <v>FY2028</v>
      </c>
      <c r="J12">
        <v>5147</v>
      </c>
      <c r="K12" t="str">
        <f>'NPA 5YR'!$J$12</f>
        <v>FY2028</v>
      </c>
      <c r="L12">
        <v>2123</v>
      </c>
      <c r="U12">
        <f>'Pg. 7'!$L:$L</f>
        <v>80116.099999999977</v>
      </c>
      <c r="V12">
        <v>14</v>
      </c>
      <c r="W12" s="104">
        <f>'Pg. 7'!$I$8</f>
        <v>0</v>
      </c>
      <c r="X12">
        <v>13155</v>
      </c>
      <c r="AC12" s="18" t="e">
        <f>#REF!</f>
        <v>#REF!</v>
      </c>
      <c r="AD12">
        <v>1240</v>
      </c>
      <c r="AI12" t="e">
        <f>'Pg. 8'!$J$12</f>
        <v>#REF!</v>
      </c>
      <c r="AJ12">
        <v>130</v>
      </c>
      <c r="AO12" t="e">
        <f>#REF!</f>
        <v>#REF!</v>
      </c>
      <c r="AP12">
        <v>569</v>
      </c>
      <c r="AQ12" t="e">
        <f>#REF!</f>
        <v>#REF!</v>
      </c>
      <c r="AR12">
        <v>53</v>
      </c>
      <c r="AU12" t="e">
        <f>#REF!</f>
        <v>#REF!</v>
      </c>
      <c r="AV12">
        <v>72</v>
      </c>
      <c r="BC12" t="e">
        <f>#REF!</f>
        <v>#REF!</v>
      </c>
      <c r="BD12">
        <v>14</v>
      </c>
      <c r="BG12" t="e">
        <f>#REF!</f>
        <v>#REF!</v>
      </c>
      <c r="BH12">
        <v>144</v>
      </c>
      <c r="BQ12" t="e">
        <f>#REF!</f>
        <v>#REF!</v>
      </c>
      <c r="BR12">
        <v>162</v>
      </c>
      <c r="BS12" t="e">
        <f>#REF!</f>
        <v>#REF!</v>
      </c>
      <c r="BT12">
        <v>148</v>
      </c>
      <c r="CA12" t="e">
        <f>#REF!</f>
        <v>#REF!</v>
      </c>
      <c r="CB12">
        <v>3153</v>
      </c>
      <c r="CC12" t="e">
        <f>#REF!</f>
        <v>#REF!</v>
      </c>
      <c r="CD12">
        <v>4384</v>
      </c>
      <c r="CE12" t="e">
        <f>#REF!</f>
        <v>#REF!</v>
      </c>
      <c r="CF12">
        <v>3142</v>
      </c>
      <c r="CG12" t="e">
        <f>#REF!</f>
        <v>#REF!</v>
      </c>
      <c r="CH12">
        <v>35</v>
      </c>
      <c r="CK12" t="e">
        <f>#REF!</f>
        <v>#REF!</v>
      </c>
      <c r="CL12">
        <v>16</v>
      </c>
      <c r="CO12" t="e">
        <f>#REF!</f>
        <v>#REF!</v>
      </c>
      <c r="CP12">
        <v>6299</v>
      </c>
      <c r="CQ12" t="e">
        <f>#REF!</f>
        <v>#REF!</v>
      </c>
      <c r="CR12">
        <v>6301</v>
      </c>
      <c r="CS12" t="e">
        <f>#REF!</f>
        <v>#REF!</v>
      </c>
      <c r="CT12">
        <v>8</v>
      </c>
      <c r="CW12" t="e">
        <f>#REF!</f>
        <v>#REF!</v>
      </c>
      <c r="CX12">
        <v>227</v>
      </c>
      <c r="CY12" t="e">
        <f>#REF!</f>
        <v>#REF!</v>
      </c>
      <c r="CZ12">
        <v>79</v>
      </c>
      <c r="DA12" t="e">
        <f>#REF!</f>
        <v>#REF!</v>
      </c>
      <c r="DB12">
        <v>175</v>
      </c>
      <c r="DC12" t="e">
        <f>#REF!</f>
        <v>#REF!</v>
      </c>
      <c r="DD12">
        <v>84</v>
      </c>
      <c r="DK12" t="e">
        <f>#REF!</f>
        <v>#REF!</v>
      </c>
      <c r="DL12">
        <v>17839</v>
      </c>
      <c r="DM12" t="e">
        <f>#REF!</f>
        <v>#REF!</v>
      </c>
      <c r="DN12">
        <v>53</v>
      </c>
      <c r="DO12" t="e">
        <f>#REF!</f>
        <v>#REF!</v>
      </c>
      <c r="DP12">
        <v>77</v>
      </c>
      <c r="DQ12" t="e">
        <f>#REF!</f>
        <v>#REF!</v>
      </c>
      <c r="DR12">
        <v>8</v>
      </c>
      <c r="DU12" t="e">
        <f>#REF!</f>
        <v>#REF!</v>
      </c>
      <c r="DV12">
        <v>61</v>
      </c>
    </row>
    <row r="13" spans="1:132" x14ac:dyDescent="0.3">
      <c r="A13" t="e">
        <f>#REF!</f>
        <v>#REF!</v>
      </c>
      <c r="B13">
        <v>12</v>
      </c>
      <c r="C13" t="e">
        <f>#REF!</f>
        <v>#REF!</v>
      </c>
      <c r="D13">
        <v>13838</v>
      </c>
      <c r="E13" t="e">
        <f>#REF!</f>
        <v>#REF!</v>
      </c>
      <c r="F13">
        <v>23061</v>
      </c>
      <c r="G13">
        <f>'NPA 5YR'!$57:$57</f>
        <v>2237051.3591680145</v>
      </c>
      <c r="H13">
        <v>852</v>
      </c>
      <c r="K13" t="str">
        <f>'NPA 5YR'!$D$5</f>
        <v>Northside Preparatory Academy</v>
      </c>
      <c r="L13">
        <v>4508</v>
      </c>
      <c r="U13">
        <f>'Pg. 7'!$J:$J</f>
        <v>0</v>
      </c>
      <c r="V13">
        <v>76</v>
      </c>
      <c r="W13" s="104">
        <f>'Pg. 7'!$J$8</f>
        <v>0</v>
      </c>
      <c r="X13">
        <v>13156</v>
      </c>
      <c r="AC13" s="18" t="e">
        <f>#REF!</f>
        <v>#REF!</v>
      </c>
      <c r="AD13">
        <v>1241</v>
      </c>
      <c r="AI13" t="e">
        <f>'Pg. 8'!$K$12</f>
        <v>#REF!</v>
      </c>
      <c r="AJ13">
        <v>146</v>
      </c>
      <c r="AO13" t="e">
        <f>#REF!</f>
        <v>#REF!</v>
      </c>
      <c r="AP13">
        <v>570</v>
      </c>
      <c r="AQ13" t="e">
        <f>#REF!</f>
        <v>#REF!</v>
      </c>
      <c r="AR13">
        <v>54</v>
      </c>
      <c r="AU13" t="e">
        <f>#REF!</f>
        <v>#REF!</v>
      </c>
      <c r="AV13">
        <v>73</v>
      </c>
      <c r="BC13" t="e">
        <f>#REF!</f>
        <v>#REF!</v>
      </c>
      <c r="BD13">
        <v>15</v>
      </c>
      <c r="BG13" t="e">
        <f>#REF!</f>
        <v>#REF!</v>
      </c>
      <c r="BH13">
        <v>145</v>
      </c>
      <c r="BQ13" t="e">
        <f>#REF!</f>
        <v>#REF!</v>
      </c>
      <c r="BR13">
        <v>165</v>
      </c>
      <c r="BS13" t="e">
        <f>#REF!</f>
        <v>#REF!</v>
      </c>
      <c r="BT13">
        <v>149</v>
      </c>
      <c r="CA13" t="e">
        <f>#REF!</f>
        <v>#REF!</v>
      </c>
      <c r="CB13">
        <v>3154</v>
      </c>
      <c r="CC13" t="e">
        <f>#REF!</f>
        <v>#REF!</v>
      </c>
      <c r="CD13">
        <v>4385</v>
      </c>
      <c r="CE13" t="e">
        <f>#REF!</f>
        <v>#REF!</v>
      </c>
      <c r="CF13">
        <v>3144</v>
      </c>
      <c r="CG13" t="e">
        <f>#REF!</f>
        <v>#REF!</v>
      </c>
      <c r="CH13">
        <v>36</v>
      </c>
      <c r="CK13" t="e">
        <f>#REF!</f>
        <v>#REF!</v>
      </c>
      <c r="CL13">
        <v>17</v>
      </c>
      <c r="CO13" t="e">
        <f>#REF!</f>
        <v>#REF!</v>
      </c>
      <c r="CP13">
        <v>6300</v>
      </c>
      <c r="CQ13" t="e">
        <f>#REF!</f>
        <v>#REF!</v>
      </c>
      <c r="CR13">
        <v>6302</v>
      </c>
      <c r="CS13" t="e">
        <f>#REF!</f>
        <v>#REF!</v>
      </c>
      <c r="CT13">
        <v>9</v>
      </c>
      <c r="CW13" t="e">
        <f>#REF!</f>
        <v>#REF!</v>
      </c>
      <c r="CX13">
        <v>228</v>
      </c>
      <c r="CY13" t="e">
        <f>#REF!</f>
        <v>#REF!</v>
      </c>
      <c r="CZ13">
        <v>80</v>
      </c>
      <c r="DC13" t="e">
        <f>#REF!</f>
        <v>#REF!</v>
      </c>
      <c r="DD13">
        <v>85</v>
      </c>
      <c r="DK13" t="e">
        <f>#REF!</f>
        <v>#REF!</v>
      </c>
      <c r="DL13">
        <v>17840</v>
      </c>
      <c r="DO13" t="e">
        <f>#REF!</f>
        <v>#REF!</v>
      </c>
      <c r="DP13">
        <v>78</v>
      </c>
      <c r="DQ13" t="e">
        <f>#REF!</f>
        <v>#REF!</v>
      </c>
      <c r="DR13">
        <v>9</v>
      </c>
      <c r="DU13" t="e">
        <f>#REF!</f>
        <v>#REF!</v>
      </c>
      <c r="DV13">
        <v>62</v>
      </c>
    </row>
    <row r="14" spans="1:132" x14ac:dyDescent="0.3">
      <c r="A14" t="e">
        <f>#REF!</f>
        <v>#REF!</v>
      </c>
      <c r="B14">
        <v>13</v>
      </c>
      <c r="C14" t="e">
        <f>#REF!</f>
        <v>#REF!</v>
      </c>
      <c r="D14">
        <v>18754</v>
      </c>
      <c r="E14" t="e">
        <f>#REF!</f>
        <v>#REF!</v>
      </c>
      <c r="F14">
        <v>24674</v>
      </c>
      <c r="G14">
        <f>'NPA 5YR'!$40:$40</f>
        <v>639739.64850000013</v>
      </c>
      <c r="H14">
        <v>2765</v>
      </c>
      <c r="K14" t="str">
        <f>'NPA 5YR'!$J$3</f>
        <v>Hamilton</v>
      </c>
      <c r="L14">
        <v>9040</v>
      </c>
      <c r="U14">
        <f>'Pg. 7'!$K:$K</f>
        <v>0</v>
      </c>
      <c r="V14">
        <v>77</v>
      </c>
      <c r="W14" s="104">
        <f>'Pg. 7'!$K$8</f>
        <v>0</v>
      </c>
      <c r="X14">
        <v>13157</v>
      </c>
      <c r="AC14" s="18" t="e">
        <f>#REF!</f>
        <v>#REF!</v>
      </c>
      <c r="AD14">
        <v>1242</v>
      </c>
      <c r="AI14" t="e">
        <f>'Pg. 8'!$L$12</f>
        <v>#REF!</v>
      </c>
      <c r="AJ14">
        <v>162</v>
      </c>
      <c r="AO14" t="e">
        <f>#REF!</f>
        <v>#REF!</v>
      </c>
      <c r="AP14">
        <v>571</v>
      </c>
      <c r="AQ14" t="e">
        <f>#REF!</f>
        <v>#REF!</v>
      </c>
      <c r="AR14">
        <v>59</v>
      </c>
      <c r="AU14" t="e">
        <f>#REF!</f>
        <v>#REF!</v>
      </c>
      <c r="AV14">
        <v>74</v>
      </c>
      <c r="BC14" t="e">
        <f>#REF!</f>
        <v>#REF!</v>
      </c>
      <c r="BD14">
        <v>16</v>
      </c>
      <c r="BG14" t="e">
        <f>#REF!</f>
        <v>#REF!</v>
      </c>
      <c r="BH14">
        <v>290</v>
      </c>
      <c r="BS14" t="e">
        <f>#REF!</f>
        <v>#REF!</v>
      </c>
      <c r="BT14">
        <v>150</v>
      </c>
      <c r="CA14" t="e">
        <f>#REF!</f>
        <v>#REF!</v>
      </c>
      <c r="CB14">
        <v>3155</v>
      </c>
      <c r="CE14" t="e">
        <f>#REF!</f>
        <v>#REF!</v>
      </c>
      <c r="CF14">
        <v>4234</v>
      </c>
      <c r="CG14" t="e">
        <f>#REF!</f>
        <v>#REF!</v>
      </c>
      <c r="CH14">
        <v>37</v>
      </c>
      <c r="CK14" t="e">
        <f>#REF!</f>
        <v>#REF!</v>
      </c>
      <c r="CL14">
        <v>72</v>
      </c>
      <c r="CS14" t="e">
        <f>#REF!</f>
        <v>#REF!</v>
      </c>
      <c r="CT14">
        <v>10</v>
      </c>
      <c r="CW14" t="e">
        <f>#REF!</f>
        <v>#REF!</v>
      </c>
      <c r="CX14">
        <v>229</v>
      </c>
      <c r="CY14" t="e">
        <f>#REF!</f>
        <v>#REF!</v>
      </c>
      <c r="CZ14">
        <v>81</v>
      </c>
      <c r="DC14" t="e">
        <f>#REF!</f>
        <v>#REF!</v>
      </c>
      <c r="DD14">
        <v>86</v>
      </c>
      <c r="DK14" t="e">
        <f>#REF!</f>
        <v>#REF!</v>
      </c>
      <c r="DL14">
        <v>17846</v>
      </c>
      <c r="DO14" t="e">
        <f>#REF!</f>
        <v>#REF!</v>
      </c>
      <c r="DP14">
        <v>79</v>
      </c>
      <c r="DQ14" t="e">
        <f>#REF!</f>
        <v>#REF!</v>
      </c>
      <c r="DR14">
        <v>10</v>
      </c>
      <c r="DU14" t="e">
        <f>#REF!</f>
        <v>#REF!</v>
      </c>
      <c r="DV14">
        <v>63</v>
      </c>
    </row>
    <row r="15" spans="1:132" x14ac:dyDescent="0.3">
      <c r="A15" t="e">
        <f>#REF!</f>
        <v>#REF!</v>
      </c>
      <c r="B15">
        <v>14</v>
      </c>
      <c r="C15" t="e">
        <f>#REF!</f>
        <v>#REF!</v>
      </c>
      <c r="D15">
        <v>19091</v>
      </c>
      <c r="E15" t="e">
        <f>#REF!</f>
        <v>#REF!</v>
      </c>
      <c r="F15">
        <v>24675</v>
      </c>
      <c r="G15">
        <f>'NPA 5YR'!$81:$81</f>
        <v>309067.49999999994</v>
      </c>
      <c r="H15">
        <v>4757</v>
      </c>
      <c r="K15" t="e">
        <f>'NPA 5YR'!#REF!</f>
        <v>#REF!</v>
      </c>
      <c r="L15">
        <v>10385</v>
      </c>
      <c r="U15">
        <f>'Pg. 7'!$M:$M</f>
        <v>0</v>
      </c>
      <c r="V15">
        <v>13493</v>
      </c>
      <c r="W15" s="104">
        <f>'Pg. 7'!$L$8</f>
        <v>0</v>
      </c>
      <c r="X15">
        <v>13158</v>
      </c>
      <c r="AC15" s="18" t="e">
        <f>#REF!</f>
        <v>#REF!</v>
      </c>
      <c r="AD15">
        <v>1243</v>
      </c>
      <c r="AI15" t="e">
        <f>'Pg. 8'!$M$12</f>
        <v>#REF!</v>
      </c>
      <c r="AJ15">
        <v>178</v>
      </c>
      <c r="AO15" t="e">
        <f>#REF!</f>
        <v>#REF!</v>
      </c>
      <c r="AP15">
        <v>572</v>
      </c>
      <c r="AU15" t="e">
        <f>#REF!</f>
        <v>#REF!</v>
      </c>
      <c r="AV15">
        <v>75</v>
      </c>
      <c r="BC15" t="e">
        <f>#REF!</f>
        <v>#REF!</v>
      </c>
      <c r="BD15">
        <v>17</v>
      </c>
      <c r="BG15" t="e">
        <f>#REF!</f>
        <v>#REF!</v>
      </c>
      <c r="BH15">
        <v>295</v>
      </c>
      <c r="BS15" t="e">
        <f>#REF!</f>
        <v>#REF!</v>
      </c>
      <c r="BT15">
        <v>151</v>
      </c>
      <c r="CA15" t="e">
        <f>#REF!</f>
        <v>#REF!</v>
      </c>
      <c r="CB15">
        <v>3156</v>
      </c>
      <c r="CE15" t="e">
        <f>#REF!</f>
        <v>#REF!</v>
      </c>
      <c r="CF15">
        <v>4235</v>
      </c>
      <c r="CG15" t="e">
        <f>#REF!</f>
        <v>#REF!</v>
      </c>
      <c r="CH15">
        <v>38</v>
      </c>
      <c r="CK15" t="e">
        <f>#REF!</f>
        <v>#REF!</v>
      </c>
      <c r="CL15">
        <v>73</v>
      </c>
      <c r="CS15" t="e">
        <f>#REF!</f>
        <v>#REF!</v>
      </c>
      <c r="CT15">
        <v>11</v>
      </c>
      <c r="CW15" t="e">
        <f>#REF!</f>
        <v>#REF!</v>
      </c>
      <c r="CX15">
        <v>230</v>
      </c>
      <c r="CY15" t="e">
        <f>#REF!</f>
        <v>#REF!</v>
      </c>
      <c r="CZ15">
        <v>82</v>
      </c>
      <c r="DC15" t="e">
        <f>#REF!</f>
        <v>#REF!</v>
      </c>
      <c r="DD15">
        <v>87</v>
      </c>
      <c r="DK15" t="e">
        <f>#REF!</f>
        <v>#REF!</v>
      </c>
      <c r="DL15">
        <v>17847</v>
      </c>
      <c r="DO15" t="e">
        <f>#REF!</f>
        <v>#REF!</v>
      </c>
      <c r="DP15">
        <v>80</v>
      </c>
      <c r="DQ15" t="e">
        <f>#REF!</f>
        <v>#REF!</v>
      </c>
      <c r="DR15">
        <v>11</v>
      </c>
      <c r="DU15" t="e">
        <f>#REF!</f>
        <v>#REF!</v>
      </c>
      <c r="DV15">
        <v>64</v>
      </c>
    </row>
    <row r="16" spans="1:132" x14ac:dyDescent="0.3">
      <c r="A16" t="e">
        <f>#REF!</f>
        <v>#REF!</v>
      </c>
      <c r="B16">
        <v>15</v>
      </c>
      <c r="C16" t="e">
        <f>#REF!</f>
        <v>#REF!</v>
      </c>
      <c r="D16">
        <v>19092</v>
      </c>
      <c r="E16" t="e">
        <f>#REF!</f>
        <v>#REF!</v>
      </c>
      <c r="F16">
        <v>24676</v>
      </c>
      <c r="G16">
        <f>'NPA 5YR'!$83:$83</f>
        <v>177622.244828</v>
      </c>
      <c r="H16">
        <v>4758</v>
      </c>
      <c r="K16" t="e">
        <f>'NPA 5YR'!#REF!</f>
        <v>#REF!</v>
      </c>
      <c r="L16">
        <v>10394</v>
      </c>
      <c r="U16">
        <f>'Pg. 7'!$O:$O</f>
        <v>0</v>
      </c>
      <c r="V16">
        <v>14385</v>
      </c>
      <c r="W16" s="104">
        <f>'Pg. 7'!$C$9</f>
        <v>467599.25680000009</v>
      </c>
      <c r="X16">
        <v>13159</v>
      </c>
      <c r="AC16" s="18" t="e">
        <f>#REF!</f>
        <v>#REF!</v>
      </c>
      <c r="AD16">
        <v>1244</v>
      </c>
      <c r="AI16" t="e">
        <f>'Pg. 8'!$N$12</f>
        <v>#REF!</v>
      </c>
      <c r="AJ16">
        <v>194</v>
      </c>
      <c r="AO16" t="e">
        <f>#REF!</f>
        <v>#REF!</v>
      </c>
      <c r="AP16">
        <v>573</v>
      </c>
      <c r="AU16" t="e">
        <f>#REF!</f>
        <v>#REF!</v>
      </c>
      <c r="AV16">
        <v>76</v>
      </c>
      <c r="BC16" t="e">
        <f>#REF!</f>
        <v>#REF!</v>
      </c>
      <c r="BD16">
        <v>18</v>
      </c>
      <c r="BG16" t="e">
        <f>#REF!</f>
        <v>#REF!</v>
      </c>
      <c r="BH16">
        <v>296</v>
      </c>
      <c r="BS16" t="e">
        <f>#REF!</f>
        <v>#REF!</v>
      </c>
      <c r="BT16">
        <v>152</v>
      </c>
      <c r="CA16" t="e">
        <f>#REF!</f>
        <v>#REF!</v>
      </c>
      <c r="CB16">
        <v>3157</v>
      </c>
      <c r="CE16" t="e">
        <f>#REF!</f>
        <v>#REF!</v>
      </c>
      <c r="CF16">
        <v>4236</v>
      </c>
      <c r="CG16" t="e">
        <f>#REF!</f>
        <v>#REF!</v>
      </c>
      <c r="CH16">
        <v>39</v>
      </c>
      <c r="CK16" t="e">
        <f>#REF!</f>
        <v>#REF!</v>
      </c>
      <c r="CL16">
        <v>74</v>
      </c>
      <c r="CS16" t="e">
        <f>#REF!</f>
        <v>#REF!</v>
      </c>
      <c r="CT16">
        <v>12</v>
      </c>
      <c r="CW16" t="e">
        <f>#REF!</f>
        <v>#REF!</v>
      </c>
      <c r="CX16">
        <v>231</v>
      </c>
      <c r="CY16" t="e">
        <f>#REF!</f>
        <v>#REF!</v>
      </c>
      <c r="CZ16">
        <v>83</v>
      </c>
      <c r="DC16" t="e">
        <f>#REF!</f>
        <v>#REF!</v>
      </c>
      <c r="DD16">
        <v>88</v>
      </c>
      <c r="DK16" t="e">
        <f>#REF!</f>
        <v>#REF!</v>
      </c>
      <c r="DL16">
        <v>17848</v>
      </c>
      <c r="DO16" t="e">
        <f>#REF!</f>
        <v>#REF!</v>
      </c>
      <c r="DP16">
        <v>81</v>
      </c>
      <c r="DQ16" t="e">
        <f>#REF!</f>
        <v>#REF!</v>
      </c>
      <c r="DR16">
        <v>12</v>
      </c>
      <c r="DU16" t="e">
        <f>#REF!</f>
        <v>#REF!</v>
      </c>
      <c r="DV16">
        <v>65</v>
      </c>
    </row>
    <row r="17" spans="1:126" x14ac:dyDescent="0.3">
      <c r="A17" t="e">
        <f>#REF!</f>
        <v>#REF!</v>
      </c>
      <c r="B17">
        <v>16</v>
      </c>
      <c r="E17" t="e">
        <f>#REF!</f>
        <v>#REF!</v>
      </c>
      <c r="F17">
        <v>24677</v>
      </c>
      <c r="G17">
        <f>'NPA 5YR'!$84:$84</f>
        <v>16217.807580000001</v>
      </c>
      <c r="H17">
        <v>4759</v>
      </c>
      <c r="K17" t="e">
        <f>'NPA 5YR'!#REF!</f>
        <v>#REF!</v>
      </c>
      <c r="L17">
        <v>10395</v>
      </c>
      <c r="W17" s="104">
        <f>'Pg. 7'!$D$9</f>
        <v>0</v>
      </c>
      <c r="X17">
        <v>13160</v>
      </c>
      <c r="AC17" s="18" t="e">
        <f>#REF!</f>
        <v>#REF!</v>
      </c>
      <c r="AD17">
        <v>1245</v>
      </c>
      <c r="AI17" t="e">
        <f>'Pg. 8'!$O$12</f>
        <v>#REF!</v>
      </c>
      <c r="AJ17">
        <v>210</v>
      </c>
      <c r="AO17" t="e">
        <f>#REF!</f>
        <v>#REF!</v>
      </c>
      <c r="AP17">
        <v>574</v>
      </c>
      <c r="BC17" t="e">
        <f>#REF!</f>
        <v>#REF!</v>
      </c>
      <c r="BD17">
        <v>19</v>
      </c>
      <c r="BG17" t="e">
        <f>#REF!</f>
        <v>#REF!</v>
      </c>
      <c r="BH17">
        <v>297</v>
      </c>
      <c r="BS17" t="e">
        <f>#REF!</f>
        <v>#REF!</v>
      </c>
      <c r="BT17">
        <v>153</v>
      </c>
      <c r="CA17" t="e">
        <f>#REF!</f>
        <v>#REF!</v>
      </c>
      <c r="CB17">
        <v>3158</v>
      </c>
      <c r="CE17" t="e">
        <f>#REF!</f>
        <v>#REF!</v>
      </c>
      <c r="CF17">
        <v>4237</v>
      </c>
      <c r="CG17" t="e">
        <f>#REF!</f>
        <v>#REF!</v>
      </c>
      <c r="CH17">
        <v>40</v>
      </c>
      <c r="CK17" t="e">
        <f>#REF!</f>
        <v>#REF!</v>
      </c>
      <c r="CL17">
        <v>75</v>
      </c>
      <c r="CS17" t="e">
        <f>#REF!</f>
        <v>#REF!</v>
      </c>
      <c r="CT17">
        <v>13</v>
      </c>
      <c r="CW17" t="e">
        <f>#REF!</f>
        <v>#REF!</v>
      </c>
      <c r="CX17">
        <v>232</v>
      </c>
      <c r="CY17" t="e">
        <f>#REF!</f>
        <v>#REF!</v>
      </c>
      <c r="CZ17">
        <v>95</v>
      </c>
      <c r="DC17" t="e">
        <f>#REF!</f>
        <v>#REF!</v>
      </c>
      <c r="DD17">
        <v>89</v>
      </c>
      <c r="DK17" t="e">
        <f>#REF!</f>
        <v>#REF!</v>
      </c>
      <c r="DL17">
        <v>17849</v>
      </c>
      <c r="DO17" t="e">
        <f>#REF!</f>
        <v>#REF!</v>
      </c>
      <c r="DP17">
        <v>82</v>
      </c>
      <c r="DQ17" t="e">
        <f>#REF!</f>
        <v>#REF!</v>
      </c>
      <c r="DR17">
        <v>13</v>
      </c>
      <c r="DU17" t="e">
        <f>#REF!</f>
        <v>#REF!</v>
      </c>
      <c r="DV17">
        <v>66</v>
      </c>
    </row>
    <row r="18" spans="1:126" x14ac:dyDescent="0.3">
      <c r="A18" t="e">
        <f>#REF!</f>
        <v>#REF!</v>
      </c>
      <c r="B18">
        <v>17</v>
      </c>
      <c r="E18" t="e">
        <f>#REF!</f>
        <v>#REF!</v>
      </c>
      <c r="F18">
        <v>24678</v>
      </c>
      <c r="G18">
        <f>'NPA 5YR'!$85:$85</f>
        <v>545633.39659609599</v>
      </c>
      <c r="H18">
        <v>4760</v>
      </c>
      <c r="K18" t="e">
        <f>'NPA 5YR'!#REF!</f>
        <v>#REF!</v>
      </c>
      <c r="L18">
        <v>10396</v>
      </c>
      <c r="W18" s="104">
        <f>'Pg. 7'!$E$9</f>
        <v>63358.22520000003</v>
      </c>
      <c r="X18">
        <v>13161</v>
      </c>
      <c r="AC18" s="18" t="e">
        <f>#REF!</f>
        <v>#REF!</v>
      </c>
      <c r="AD18">
        <v>1246</v>
      </c>
      <c r="AI18">
        <f>'Pg. 8'!$A$17</f>
        <v>0</v>
      </c>
      <c r="AJ18">
        <v>2446</v>
      </c>
      <c r="AO18" t="e">
        <f>#REF!</f>
        <v>#REF!</v>
      </c>
      <c r="AP18">
        <v>575</v>
      </c>
      <c r="BC18" t="e">
        <f>#REF!</f>
        <v>#REF!</v>
      </c>
      <c r="BD18">
        <v>20</v>
      </c>
      <c r="BG18" t="e">
        <f>#REF!</f>
        <v>#REF!</v>
      </c>
      <c r="BH18">
        <v>298</v>
      </c>
      <c r="BS18" t="e">
        <f>#REF!</f>
        <v>#REF!</v>
      </c>
      <c r="BT18">
        <v>154</v>
      </c>
      <c r="CA18" t="e">
        <f>#REF!</f>
        <v>#REF!</v>
      </c>
      <c r="CB18">
        <v>3159</v>
      </c>
      <c r="CE18" t="e">
        <f>#REF!</f>
        <v>#REF!</v>
      </c>
      <c r="CF18">
        <v>4238</v>
      </c>
      <c r="CG18" t="e">
        <f>#REF!</f>
        <v>#REF!</v>
      </c>
      <c r="CH18">
        <v>41</v>
      </c>
      <c r="CK18" t="e">
        <f>#REF!</f>
        <v>#REF!</v>
      </c>
      <c r="CL18">
        <v>76</v>
      </c>
      <c r="CS18" t="e">
        <f>#REF!</f>
        <v>#REF!</v>
      </c>
      <c r="CT18">
        <v>14</v>
      </c>
      <c r="CW18" t="e">
        <f>#REF!</f>
        <v>#REF!</v>
      </c>
      <c r="CX18">
        <v>233</v>
      </c>
      <c r="CY18" t="e">
        <f>#REF!</f>
        <v>#REF!</v>
      </c>
      <c r="CZ18">
        <v>97</v>
      </c>
      <c r="DC18" t="e">
        <f>#REF!</f>
        <v>#REF!</v>
      </c>
      <c r="DD18">
        <v>90</v>
      </c>
      <c r="DK18" t="e">
        <f>#REF!</f>
        <v>#REF!</v>
      </c>
      <c r="DL18">
        <v>17850</v>
      </c>
      <c r="DO18" t="e">
        <f>#REF!</f>
        <v>#REF!</v>
      </c>
      <c r="DP18">
        <v>83</v>
      </c>
      <c r="DQ18" t="e">
        <f>#REF!</f>
        <v>#REF!</v>
      </c>
      <c r="DR18">
        <v>14</v>
      </c>
      <c r="DU18" t="e">
        <f>#REF!</f>
        <v>#REF!</v>
      </c>
      <c r="DV18">
        <v>67</v>
      </c>
    </row>
    <row r="19" spans="1:126" x14ac:dyDescent="0.3">
      <c r="A19" t="e">
        <f>#REF!</f>
        <v>#REF!</v>
      </c>
      <c r="B19">
        <v>18</v>
      </c>
      <c r="E19" t="e">
        <f>#REF!</f>
        <v>#REF!</v>
      </c>
      <c r="F19">
        <v>24679</v>
      </c>
      <c r="G19">
        <f>'NPA 5YR'!$86:$86</f>
        <v>84290.000318134553</v>
      </c>
      <c r="H19">
        <v>4761</v>
      </c>
      <c r="K19" t="e">
        <f>'NPA 5YR'!#REF!</f>
        <v>#REF!</v>
      </c>
      <c r="L19">
        <v>10397</v>
      </c>
      <c r="W19" s="104">
        <f>'Pg. 7'!$F$9</f>
        <v>0</v>
      </c>
      <c r="X19">
        <v>13162</v>
      </c>
      <c r="AC19" t="e">
        <f>#REF!</f>
        <v>#REF!</v>
      </c>
      <c r="AD19">
        <v>1249</v>
      </c>
      <c r="AI19">
        <f>'Pg. 8'!$A$22</f>
        <v>0</v>
      </c>
      <c r="AJ19">
        <v>2645</v>
      </c>
      <c r="AO19" t="e">
        <f>#REF!</f>
        <v>#REF!</v>
      </c>
      <c r="AP19">
        <v>1364</v>
      </c>
      <c r="BC19" t="e">
        <f>#REF!</f>
        <v>#REF!</v>
      </c>
      <c r="BD19">
        <v>21</v>
      </c>
      <c r="BG19" t="e">
        <f>#REF!</f>
        <v>#REF!</v>
      </c>
      <c r="BH19">
        <v>299</v>
      </c>
      <c r="BS19" t="e">
        <f>#REF!</f>
        <v>#REF!</v>
      </c>
      <c r="BT19">
        <v>158</v>
      </c>
      <c r="CA19" t="e">
        <f>#REF!</f>
        <v>#REF!</v>
      </c>
      <c r="CB19">
        <v>3160</v>
      </c>
      <c r="CE19" t="e">
        <f>#REF!</f>
        <v>#REF!</v>
      </c>
      <c r="CF19">
        <v>4239</v>
      </c>
      <c r="CG19" t="e">
        <f>#REF!</f>
        <v>#REF!</v>
      </c>
      <c r="CH19">
        <v>42</v>
      </c>
      <c r="CK19" t="e">
        <f>#REF!</f>
        <v>#REF!</v>
      </c>
      <c r="CL19">
        <v>77</v>
      </c>
      <c r="CS19" t="e">
        <f>#REF!</f>
        <v>#REF!</v>
      </c>
      <c r="CT19">
        <v>15</v>
      </c>
      <c r="CW19" t="e">
        <f>#REF!</f>
        <v>#REF!</v>
      </c>
      <c r="CX19">
        <v>234</v>
      </c>
      <c r="CY19" t="e">
        <f>#REF!</f>
        <v>#REF!</v>
      </c>
      <c r="CZ19">
        <v>98</v>
      </c>
      <c r="DC19" t="e">
        <f>#REF!</f>
        <v>#REF!</v>
      </c>
      <c r="DD19">
        <v>91</v>
      </c>
      <c r="DK19" t="e">
        <f>#REF!</f>
        <v>#REF!</v>
      </c>
      <c r="DL19">
        <v>17851</v>
      </c>
      <c r="DO19" t="e">
        <f>#REF!</f>
        <v>#REF!</v>
      </c>
      <c r="DP19">
        <v>109</v>
      </c>
      <c r="DQ19" t="e">
        <f>#REF!</f>
        <v>#REF!</v>
      </c>
      <c r="DR19">
        <v>15</v>
      </c>
      <c r="DU19" t="e">
        <f>#REF!</f>
        <v>#REF!</v>
      </c>
      <c r="DV19">
        <v>68</v>
      </c>
    </row>
    <row r="20" spans="1:126" x14ac:dyDescent="0.3">
      <c r="A20" t="e">
        <f>#REF!</f>
        <v>#REF!</v>
      </c>
      <c r="B20">
        <v>19</v>
      </c>
      <c r="E20" t="e">
        <f>#REF!</f>
        <v>#REF!</v>
      </c>
      <c r="F20">
        <v>24680</v>
      </c>
      <c r="G20">
        <f>'NPA 5YR'!$87:$87</f>
        <v>40215.763207800002</v>
      </c>
      <c r="H20">
        <v>4762</v>
      </c>
      <c r="K20" t="e">
        <f>'NPA 5YR'!#REF!</f>
        <v>#REF!</v>
      </c>
      <c r="L20">
        <v>10398</v>
      </c>
      <c r="W20" s="104">
        <f>'Pg. 7'!$G$9</f>
        <v>0</v>
      </c>
      <c r="X20">
        <v>13163</v>
      </c>
      <c r="AI20" s="18" t="e">
        <f>'Pg. 8'!$C$7</f>
        <v>#REF!</v>
      </c>
      <c r="AJ20">
        <v>2779</v>
      </c>
      <c r="AO20" t="e">
        <f>#REF!</f>
        <v>#REF!</v>
      </c>
      <c r="AP20">
        <v>1367</v>
      </c>
      <c r="BC20" t="e">
        <f>#REF!</f>
        <v>#REF!</v>
      </c>
      <c r="BD20">
        <v>22</v>
      </c>
      <c r="BG20" t="e">
        <f>#REF!</f>
        <v>#REF!</v>
      </c>
      <c r="BH20">
        <v>300</v>
      </c>
      <c r="BS20" t="e">
        <f>#REF!</f>
        <v>#REF!</v>
      </c>
      <c r="BT20">
        <v>159</v>
      </c>
      <c r="CA20" t="e">
        <f>#REF!</f>
        <v>#REF!</v>
      </c>
      <c r="CB20">
        <v>3161</v>
      </c>
      <c r="CE20" t="e">
        <f>#REF!</f>
        <v>#REF!</v>
      </c>
      <c r="CF20">
        <v>4240</v>
      </c>
      <c r="CG20" t="e">
        <f>#REF!</f>
        <v>#REF!</v>
      </c>
      <c r="CH20">
        <v>43</v>
      </c>
      <c r="CK20" t="e">
        <f>#REF!</f>
        <v>#REF!</v>
      </c>
      <c r="CL20">
        <v>78</v>
      </c>
      <c r="CS20" t="e">
        <f>#REF!</f>
        <v>#REF!</v>
      </c>
      <c r="CT20">
        <v>16</v>
      </c>
      <c r="CW20" t="e">
        <f>#REF!</f>
        <v>#REF!</v>
      </c>
      <c r="CX20">
        <v>235</v>
      </c>
      <c r="CY20" t="e">
        <f>#REF!</f>
        <v>#REF!</v>
      </c>
      <c r="CZ20">
        <v>99</v>
      </c>
      <c r="DC20" t="e">
        <f>#REF!</f>
        <v>#REF!</v>
      </c>
      <c r="DD20">
        <v>92</v>
      </c>
      <c r="DK20" t="e">
        <f>#REF!</f>
        <v>#REF!</v>
      </c>
      <c r="DL20">
        <v>17852</v>
      </c>
      <c r="DO20" t="e">
        <f>#REF!</f>
        <v>#REF!</v>
      </c>
      <c r="DP20">
        <v>110</v>
      </c>
      <c r="DQ20" t="e">
        <f>#REF!</f>
        <v>#REF!</v>
      </c>
      <c r="DR20">
        <v>16</v>
      </c>
      <c r="DU20" t="e">
        <f>#REF!</f>
        <v>#REF!</v>
      </c>
      <c r="DV20">
        <v>69</v>
      </c>
    </row>
    <row r="21" spans="1:126" x14ac:dyDescent="0.3">
      <c r="A21" t="e">
        <f>#REF!</f>
        <v>#REF!</v>
      </c>
      <c r="B21">
        <v>21</v>
      </c>
      <c r="E21" t="e">
        <f>#REF!</f>
        <v>#REF!</v>
      </c>
      <c r="F21">
        <v>24681</v>
      </c>
      <c r="G21">
        <f>'NPA 5YR'!$88:$88</f>
        <v>53259.66</v>
      </c>
      <c r="H21">
        <v>4764</v>
      </c>
      <c r="K21" t="e">
        <f>'NPA 5YR'!#REF!</f>
        <v>#REF!</v>
      </c>
      <c r="L21">
        <v>10399</v>
      </c>
      <c r="W21" s="104">
        <f>'Pg. 7'!$H$9</f>
        <v>0</v>
      </c>
      <c r="X21">
        <v>13164</v>
      </c>
      <c r="AI21" s="18" t="e">
        <f>'Pg. 8'!$D$7</f>
        <v>#REF!</v>
      </c>
      <c r="AJ21">
        <v>2780</v>
      </c>
      <c r="AO21" t="e">
        <f>#REF!</f>
        <v>#REF!</v>
      </c>
      <c r="AP21">
        <v>1368</v>
      </c>
      <c r="BC21" t="e">
        <f>#REF!</f>
        <v>#REF!</v>
      </c>
      <c r="BD21">
        <v>23</v>
      </c>
      <c r="BG21" t="e">
        <f>#REF!</f>
        <v>#REF!</v>
      </c>
      <c r="BH21">
        <v>301</v>
      </c>
      <c r="BS21" t="e">
        <f>#REF!</f>
        <v>#REF!</v>
      </c>
      <c r="BT21">
        <v>160</v>
      </c>
      <c r="CA21" t="e">
        <f>#REF!</f>
        <v>#REF!</v>
      </c>
      <c r="CB21">
        <v>3162</v>
      </c>
      <c r="CE21" t="e">
        <f>#REF!</f>
        <v>#REF!</v>
      </c>
      <c r="CF21">
        <v>4241</v>
      </c>
      <c r="CG21" t="e">
        <f>#REF!</f>
        <v>#REF!</v>
      </c>
      <c r="CH21">
        <v>44</v>
      </c>
      <c r="CK21" t="e">
        <f>#REF!</f>
        <v>#REF!</v>
      </c>
      <c r="CL21">
        <v>79</v>
      </c>
      <c r="CS21" t="e">
        <f>#REF!</f>
        <v>#REF!</v>
      </c>
      <c r="CT21">
        <v>17</v>
      </c>
      <c r="CW21" t="e">
        <f>#REF!</f>
        <v>#REF!</v>
      </c>
      <c r="CX21">
        <v>236</v>
      </c>
      <c r="CY21" t="e">
        <f>#REF!</f>
        <v>#REF!</v>
      </c>
      <c r="CZ21">
        <v>100</v>
      </c>
      <c r="DC21" t="e">
        <f>#REF!</f>
        <v>#REF!</v>
      </c>
      <c r="DD21">
        <v>93</v>
      </c>
      <c r="DK21" t="e">
        <f>#REF!</f>
        <v>#REF!</v>
      </c>
      <c r="DL21">
        <v>17853</v>
      </c>
      <c r="DO21" t="e">
        <f>#REF!</f>
        <v>#REF!</v>
      </c>
      <c r="DP21">
        <v>17841</v>
      </c>
      <c r="DQ21" t="e">
        <f>#REF!</f>
        <v>#REF!</v>
      </c>
      <c r="DR21">
        <v>17</v>
      </c>
      <c r="DU21" t="e">
        <f>#REF!</f>
        <v>#REF!</v>
      </c>
      <c r="DV21">
        <v>70</v>
      </c>
    </row>
    <row r="22" spans="1:126" x14ac:dyDescent="0.3">
      <c r="A22" t="e">
        <f>#REF!</f>
        <v>#REF!</v>
      </c>
      <c r="B22">
        <v>22</v>
      </c>
      <c r="E22" t="e">
        <f>#REF!</f>
        <v>#REF!</v>
      </c>
      <c r="F22">
        <v>24682</v>
      </c>
      <c r="G22">
        <f>'NPA 5YR'!$89:$89</f>
        <v>42000</v>
      </c>
      <c r="H22">
        <v>4765</v>
      </c>
      <c r="K22" t="e">
        <f>'NPA 5YR'!#REF!</f>
        <v>#REF!</v>
      </c>
      <c r="L22">
        <v>10400</v>
      </c>
      <c r="W22" s="104">
        <f>'Pg. 7'!$I$9</f>
        <v>0</v>
      </c>
      <c r="X22">
        <v>13165</v>
      </c>
      <c r="AI22" s="18" t="e">
        <f>'Pg. 8'!$E$7</f>
        <v>#REF!</v>
      </c>
      <c r="AJ22">
        <v>2781</v>
      </c>
      <c r="AO22" t="e">
        <f>#REF!</f>
        <v>#REF!</v>
      </c>
      <c r="AP22">
        <v>1369</v>
      </c>
      <c r="BC22" t="e">
        <f>#REF!</f>
        <v>#REF!</v>
      </c>
      <c r="BD22">
        <v>24</v>
      </c>
      <c r="BG22" t="e">
        <f>#REF!</f>
        <v>#REF!</v>
      </c>
      <c r="BH22">
        <v>302</v>
      </c>
      <c r="BS22" t="e">
        <f>#REF!</f>
        <v>#REF!</v>
      </c>
      <c r="BT22">
        <v>161</v>
      </c>
      <c r="CA22" t="e">
        <f>#REF!</f>
        <v>#REF!</v>
      </c>
      <c r="CB22">
        <v>3163</v>
      </c>
      <c r="CE22" t="e">
        <f>#REF!</f>
        <v>#REF!</v>
      </c>
      <c r="CF22">
        <v>4242</v>
      </c>
      <c r="CG22" t="e">
        <f>#REF!</f>
        <v>#REF!</v>
      </c>
      <c r="CH22">
        <v>45</v>
      </c>
      <c r="CK22" t="e">
        <f>#REF!</f>
        <v>#REF!</v>
      </c>
      <c r="CL22">
        <v>80</v>
      </c>
      <c r="CS22" t="e">
        <f>#REF!</f>
        <v>#REF!</v>
      </c>
      <c r="CT22">
        <v>18</v>
      </c>
      <c r="CW22" t="e">
        <f>#REF!</f>
        <v>#REF!</v>
      </c>
      <c r="CX22">
        <v>237</v>
      </c>
      <c r="CY22" t="e">
        <f>#REF!</f>
        <v>#REF!</v>
      </c>
      <c r="CZ22">
        <v>105</v>
      </c>
      <c r="DC22" t="e">
        <f>#REF!</f>
        <v>#REF!</v>
      </c>
      <c r="DD22">
        <v>94</v>
      </c>
      <c r="DK22" t="e">
        <f>#REF!</f>
        <v>#REF!</v>
      </c>
      <c r="DL22">
        <v>17854</v>
      </c>
      <c r="DO22" t="e">
        <f>#REF!</f>
        <v>#REF!</v>
      </c>
      <c r="DP22">
        <v>17842</v>
      </c>
      <c r="DQ22" t="e">
        <f>#REF!</f>
        <v>#REF!</v>
      </c>
      <c r="DR22">
        <v>18</v>
      </c>
      <c r="DU22" t="e">
        <f>#REF!</f>
        <v>#REF!</v>
      </c>
      <c r="DV22">
        <v>71</v>
      </c>
    </row>
    <row r="23" spans="1:126" x14ac:dyDescent="0.3">
      <c r="A23" t="e">
        <f>#REF!</f>
        <v>#REF!</v>
      </c>
      <c r="B23">
        <v>9122</v>
      </c>
      <c r="E23" t="e">
        <f>#REF!</f>
        <v>#REF!</v>
      </c>
      <c r="F23">
        <v>27427</v>
      </c>
      <c r="G23">
        <f>'NPA 5YR'!$90:$90</f>
        <v>51637.181967951816</v>
      </c>
      <c r="H23">
        <v>4766</v>
      </c>
      <c r="K23" t="e">
        <f>'NPA 5YR'!#REF!</f>
        <v>#REF!</v>
      </c>
      <c r="L23">
        <v>10401</v>
      </c>
      <c r="W23" s="104">
        <f>'Pg. 7'!$J$9</f>
        <v>0</v>
      </c>
      <c r="X23">
        <v>13166</v>
      </c>
      <c r="AI23" s="18" t="e">
        <f>'Pg. 8'!$F$7</f>
        <v>#REF!</v>
      </c>
      <c r="AJ23">
        <v>2782</v>
      </c>
      <c r="AO23" t="e">
        <f>#REF!</f>
        <v>#REF!</v>
      </c>
      <c r="AP23">
        <v>1370</v>
      </c>
      <c r="BC23" t="e">
        <f>#REF!</f>
        <v>#REF!</v>
      </c>
      <c r="BD23">
        <v>25</v>
      </c>
      <c r="BG23" t="e">
        <f>#REF!</f>
        <v>#REF!</v>
      </c>
      <c r="BH23">
        <v>303</v>
      </c>
      <c r="BS23" t="e">
        <f>#REF!</f>
        <v>#REF!</v>
      </c>
      <c r="BT23">
        <v>163</v>
      </c>
      <c r="CA23" t="e">
        <f>#REF!</f>
        <v>#REF!</v>
      </c>
      <c r="CB23">
        <v>3164</v>
      </c>
      <c r="CE23" t="e">
        <f>#REF!</f>
        <v>#REF!</v>
      </c>
      <c r="CF23">
        <v>4243</v>
      </c>
      <c r="CG23" t="e">
        <f>#REF!</f>
        <v>#REF!</v>
      </c>
      <c r="CH23">
        <v>46</v>
      </c>
      <c r="CK23" t="e">
        <f>#REF!</f>
        <v>#REF!</v>
      </c>
      <c r="CL23">
        <v>81</v>
      </c>
      <c r="CS23" t="e">
        <f>#REF!</f>
        <v>#REF!</v>
      </c>
      <c r="CT23">
        <v>19</v>
      </c>
      <c r="CW23" t="e">
        <f>#REF!</f>
        <v>#REF!</v>
      </c>
      <c r="CX23">
        <v>238</v>
      </c>
      <c r="CY23" t="e">
        <f>#REF!</f>
        <v>#REF!</v>
      </c>
      <c r="CZ23">
        <v>121</v>
      </c>
      <c r="DC23" t="e">
        <f>#REF!</f>
        <v>#REF!</v>
      </c>
      <c r="DD23">
        <v>96</v>
      </c>
      <c r="DK23" t="e">
        <f>#REF!</f>
        <v>#REF!</v>
      </c>
      <c r="DL23">
        <v>17855</v>
      </c>
      <c r="DO23" t="e">
        <f>#REF!</f>
        <v>#REF!</v>
      </c>
      <c r="DP23">
        <v>17843</v>
      </c>
      <c r="DQ23" t="e">
        <f>#REF!</f>
        <v>#REF!</v>
      </c>
      <c r="DR23">
        <v>19</v>
      </c>
      <c r="DU23" t="e">
        <f>#REF!</f>
        <v>#REF!</v>
      </c>
      <c r="DV23">
        <v>72</v>
      </c>
    </row>
    <row r="24" spans="1:126" x14ac:dyDescent="0.3">
      <c r="A24" t="e">
        <f>#REF!</f>
        <v>#REF!</v>
      </c>
      <c r="B24">
        <v>12479</v>
      </c>
      <c r="G24">
        <f>'NPA 5YR'!$91:$91</f>
        <v>70460.655705199984</v>
      </c>
      <c r="H24">
        <v>4767</v>
      </c>
      <c r="K24" t="e">
        <f>'NPA 5YR'!#REF!</f>
        <v>#REF!</v>
      </c>
      <c r="L24">
        <v>10402</v>
      </c>
      <c r="W24" s="104">
        <f>'Pg. 7'!$K$9</f>
        <v>0</v>
      </c>
      <c r="X24">
        <v>13167</v>
      </c>
      <c r="AI24" s="18" t="e">
        <f>'Pg. 8'!$G$7</f>
        <v>#REF!</v>
      </c>
      <c r="AJ24">
        <v>2783</v>
      </c>
      <c r="AO24" t="e">
        <f>#REF!</f>
        <v>#REF!</v>
      </c>
      <c r="AP24">
        <v>1371</v>
      </c>
      <c r="BC24" t="e">
        <f>#REF!</f>
        <v>#REF!</v>
      </c>
      <c r="BD24">
        <v>26</v>
      </c>
      <c r="BG24" t="e">
        <f>#REF!</f>
        <v>#REF!</v>
      </c>
      <c r="BH24">
        <v>304</v>
      </c>
      <c r="BS24" t="e">
        <f>#REF!</f>
        <v>#REF!</v>
      </c>
      <c r="BT24">
        <v>164</v>
      </c>
      <c r="CA24" t="e">
        <f>#REF!</f>
        <v>#REF!</v>
      </c>
      <c r="CB24">
        <v>3165</v>
      </c>
      <c r="CE24" t="e">
        <f>#REF!</f>
        <v>#REF!</v>
      </c>
      <c r="CF24">
        <v>4244</v>
      </c>
      <c r="CG24" t="e">
        <f>#REF!</f>
        <v>#REF!</v>
      </c>
      <c r="CH24">
        <v>47</v>
      </c>
      <c r="CK24" t="e">
        <f>#REF!</f>
        <v>#REF!</v>
      </c>
      <c r="CL24">
        <v>82</v>
      </c>
      <c r="CS24" t="e">
        <f>#REF!</f>
        <v>#REF!</v>
      </c>
      <c r="CT24">
        <v>20</v>
      </c>
      <c r="CW24" t="e">
        <f>#REF!</f>
        <v>#REF!</v>
      </c>
      <c r="CX24">
        <v>239</v>
      </c>
      <c r="CY24" t="e">
        <f>#REF!</f>
        <v>#REF!</v>
      </c>
      <c r="CZ24">
        <v>122</v>
      </c>
      <c r="DC24" t="e">
        <f>#REF!</f>
        <v>#REF!</v>
      </c>
      <c r="DD24">
        <v>101</v>
      </c>
      <c r="DK24" t="e">
        <f>#REF!</f>
        <v>#REF!</v>
      </c>
      <c r="DL24">
        <v>17856</v>
      </c>
      <c r="DO24" t="e">
        <f>#REF!</f>
        <v>#REF!</v>
      </c>
      <c r="DP24">
        <v>17844</v>
      </c>
      <c r="DQ24" t="e">
        <f>#REF!</f>
        <v>#REF!</v>
      </c>
      <c r="DR24">
        <v>20</v>
      </c>
      <c r="DU24" t="e">
        <f>#REF!</f>
        <v>#REF!</v>
      </c>
      <c r="DV24">
        <v>73</v>
      </c>
    </row>
    <row r="25" spans="1:126" x14ac:dyDescent="0.3">
      <c r="A25" t="e">
        <f>#REF!</f>
        <v>#REF!</v>
      </c>
      <c r="B25">
        <v>13068</v>
      </c>
      <c r="G25">
        <f>'NPA 5YR'!$92:$92</f>
        <v>0</v>
      </c>
      <c r="H25">
        <v>4768</v>
      </c>
      <c r="K25">
        <f>'NPA 5YR'!$C$74</f>
        <v>296.13749999999993</v>
      </c>
      <c r="L25">
        <v>27615</v>
      </c>
      <c r="W25" s="104">
        <f>'Pg. 7'!$L$9</f>
        <v>0</v>
      </c>
      <c r="X25">
        <v>13168</v>
      </c>
      <c r="AI25" s="18" t="e">
        <f>'Pg. 8'!$H$7</f>
        <v>#REF!</v>
      </c>
      <c r="AJ25">
        <v>2784</v>
      </c>
      <c r="AO25" t="e">
        <f>#REF!</f>
        <v>#REF!</v>
      </c>
      <c r="AP25">
        <v>1372</v>
      </c>
      <c r="BC25" t="e">
        <f>#REF!</f>
        <v>#REF!</v>
      </c>
      <c r="BD25">
        <v>27</v>
      </c>
      <c r="BG25" t="e">
        <f>#REF!</f>
        <v>#REF!</v>
      </c>
      <c r="BH25">
        <v>305</v>
      </c>
      <c r="BS25" t="e">
        <f>#REF!</f>
        <v>#REF!</v>
      </c>
      <c r="BT25">
        <v>166</v>
      </c>
      <c r="CA25" t="e">
        <f>#REF!</f>
        <v>#REF!</v>
      </c>
      <c r="CB25">
        <v>3166</v>
      </c>
      <c r="CE25" t="e">
        <f>#REF!</f>
        <v>#REF!</v>
      </c>
      <c r="CF25">
        <v>4245</v>
      </c>
      <c r="CG25" t="e">
        <f>#REF!</f>
        <v>#REF!</v>
      </c>
      <c r="CH25">
        <v>48</v>
      </c>
      <c r="CK25" t="e">
        <f>#REF!</f>
        <v>#REF!</v>
      </c>
      <c r="CL25">
        <v>83</v>
      </c>
      <c r="CS25" t="e">
        <f>#REF!</f>
        <v>#REF!</v>
      </c>
      <c r="CT25">
        <v>21</v>
      </c>
      <c r="CW25" t="e">
        <f>#REF!</f>
        <v>#REF!</v>
      </c>
      <c r="CX25">
        <v>240</v>
      </c>
      <c r="CY25" t="e">
        <f>#REF!</f>
        <v>#REF!</v>
      </c>
      <c r="CZ25">
        <v>123</v>
      </c>
      <c r="DC25" t="e">
        <f>#REF!</f>
        <v>#REF!</v>
      </c>
      <c r="DD25">
        <v>102</v>
      </c>
      <c r="DK25" t="e">
        <f>#REF!</f>
        <v>#REF!</v>
      </c>
      <c r="DL25">
        <v>17857</v>
      </c>
      <c r="DO25" t="e">
        <f>#REF!</f>
        <v>#REF!</v>
      </c>
      <c r="DP25">
        <v>17845</v>
      </c>
      <c r="DQ25" t="e">
        <f>#REF!</f>
        <v>#REF!</v>
      </c>
      <c r="DR25">
        <v>21</v>
      </c>
      <c r="DU25" t="e">
        <f>#REF!</f>
        <v>#REF!</v>
      </c>
      <c r="DV25">
        <v>74</v>
      </c>
    </row>
    <row r="26" spans="1:126" x14ac:dyDescent="0.3">
      <c r="A26" t="e">
        <f>#REF!</f>
        <v>#REF!</v>
      </c>
      <c r="B26">
        <v>13069</v>
      </c>
      <c r="G26">
        <f>'NPA 5YR'!$93:$93</f>
        <v>0</v>
      </c>
      <c r="H26">
        <v>4769</v>
      </c>
      <c r="K26">
        <f>'NPA 5YR'!$D$74</f>
        <v>248.96429000000001</v>
      </c>
      <c r="L26">
        <v>27685</v>
      </c>
      <c r="W26" s="104">
        <f>'Pg. 7'!$C$10</f>
        <v>15374.731098</v>
      </c>
      <c r="X26">
        <v>13169</v>
      </c>
      <c r="AI26" s="18" t="e">
        <f>'Pg. 8'!$I$7</f>
        <v>#REF!</v>
      </c>
      <c r="AJ26">
        <v>2785</v>
      </c>
      <c r="AO26" t="e">
        <f>#REF!</f>
        <v>#REF!</v>
      </c>
      <c r="AP26">
        <v>1373</v>
      </c>
      <c r="BC26" t="e">
        <f>#REF!</f>
        <v>#REF!</v>
      </c>
      <c r="BD26">
        <v>28</v>
      </c>
      <c r="BG26" t="e">
        <f>#REF!</f>
        <v>#REF!</v>
      </c>
      <c r="BH26">
        <v>306</v>
      </c>
      <c r="BS26" t="e">
        <f>#REF!</f>
        <v>#REF!</v>
      </c>
      <c r="BT26">
        <v>167</v>
      </c>
      <c r="CA26" t="e">
        <f>#REF!</f>
        <v>#REF!</v>
      </c>
      <c r="CB26">
        <v>3167</v>
      </c>
      <c r="CE26" t="e">
        <f>#REF!</f>
        <v>#REF!</v>
      </c>
      <c r="CF26">
        <v>4246</v>
      </c>
      <c r="CG26" t="e">
        <f>#REF!</f>
        <v>#REF!</v>
      </c>
      <c r="CH26">
        <v>49</v>
      </c>
      <c r="CK26" t="e">
        <f>#REF!</f>
        <v>#REF!</v>
      </c>
      <c r="CL26">
        <v>84</v>
      </c>
      <c r="CS26" t="e">
        <f>#REF!</f>
        <v>#REF!</v>
      </c>
      <c r="CT26">
        <v>22</v>
      </c>
      <c r="CW26" t="e">
        <f>#REF!</f>
        <v>#REF!</v>
      </c>
      <c r="CX26">
        <v>241</v>
      </c>
      <c r="CY26" t="e">
        <f>#REF!</f>
        <v>#REF!</v>
      </c>
      <c r="CZ26">
        <v>124</v>
      </c>
      <c r="DC26" t="e">
        <f>#REF!</f>
        <v>#REF!</v>
      </c>
      <c r="DD26">
        <v>103</v>
      </c>
      <c r="DK26" t="e">
        <f>#REF!</f>
        <v>#REF!</v>
      </c>
      <c r="DL26">
        <v>17858</v>
      </c>
      <c r="DO26" t="e">
        <f>#REF!</f>
        <v>#REF!</v>
      </c>
      <c r="DP26">
        <v>17871</v>
      </c>
      <c r="DQ26" t="e">
        <f>#REF!</f>
        <v>#REF!</v>
      </c>
      <c r="DR26">
        <v>22</v>
      </c>
      <c r="DU26" t="e">
        <f>#REF!</f>
        <v>#REF!</v>
      </c>
      <c r="DV26">
        <v>75</v>
      </c>
    </row>
    <row r="27" spans="1:126" x14ac:dyDescent="0.3">
      <c r="A27" t="e">
        <f>#REF!</f>
        <v>#REF!</v>
      </c>
      <c r="B27">
        <v>17967</v>
      </c>
      <c r="G27">
        <f>'NPA 5YR'!$94:$94</f>
        <v>73482.440044000003</v>
      </c>
      <c r="H27">
        <v>4770</v>
      </c>
      <c r="K27">
        <f>'NPA 5YR'!$E$74</f>
        <v>237.06326100000001</v>
      </c>
      <c r="L27">
        <v>27756</v>
      </c>
      <c r="W27" s="104">
        <f>'Pg. 7'!$D$10</f>
        <v>145722.38532</v>
      </c>
      <c r="X27">
        <v>13170</v>
      </c>
      <c r="AI27" s="18" t="e">
        <f>'Pg. 8'!$J$7</f>
        <v>#REF!</v>
      </c>
      <c r="AJ27">
        <v>2786</v>
      </c>
      <c r="AO27" t="e">
        <f>#REF!</f>
        <v>#REF!</v>
      </c>
      <c r="AP27">
        <v>1375</v>
      </c>
      <c r="BC27" t="e">
        <f>#REF!</f>
        <v>#REF!</v>
      </c>
      <c r="BD27">
        <v>29</v>
      </c>
      <c r="BG27" t="e">
        <f>#REF!</f>
        <v>#REF!</v>
      </c>
      <c r="BH27">
        <v>307</v>
      </c>
      <c r="BS27" t="e">
        <f>#REF!</f>
        <v>#REF!</v>
      </c>
      <c r="BT27">
        <v>168</v>
      </c>
      <c r="CA27" t="e">
        <f>#REF!</f>
        <v>#REF!</v>
      </c>
      <c r="CB27">
        <v>3168</v>
      </c>
      <c r="CE27" t="e">
        <f>#REF!</f>
        <v>#REF!</v>
      </c>
      <c r="CF27">
        <v>4247</v>
      </c>
      <c r="CG27" t="e">
        <f>#REF!</f>
        <v>#REF!</v>
      </c>
      <c r="CH27">
        <v>50</v>
      </c>
      <c r="CK27" t="e">
        <f>#REF!</f>
        <v>#REF!</v>
      </c>
      <c r="CL27">
        <v>85</v>
      </c>
      <c r="CS27" t="e">
        <f>#REF!</f>
        <v>#REF!</v>
      </c>
      <c r="CT27">
        <v>23</v>
      </c>
      <c r="CW27" t="e">
        <f>#REF!</f>
        <v>#REF!</v>
      </c>
      <c r="CX27">
        <v>242</v>
      </c>
      <c r="CY27" t="e">
        <f>#REF!</f>
        <v>#REF!</v>
      </c>
      <c r="CZ27">
        <v>125</v>
      </c>
      <c r="DC27" t="e">
        <f>#REF!</f>
        <v>#REF!</v>
      </c>
      <c r="DD27">
        <v>104</v>
      </c>
      <c r="DK27" t="e">
        <f>#REF!</f>
        <v>#REF!</v>
      </c>
      <c r="DL27">
        <v>17859</v>
      </c>
      <c r="DO27" t="e">
        <f>#REF!</f>
        <v>#REF!</v>
      </c>
      <c r="DP27">
        <v>17872</v>
      </c>
      <c r="DQ27" t="e">
        <f>#REF!</f>
        <v>#REF!</v>
      </c>
      <c r="DR27">
        <v>23</v>
      </c>
      <c r="DU27" t="e">
        <f>#REF!</f>
        <v>#REF!</v>
      </c>
      <c r="DV27">
        <v>76</v>
      </c>
    </row>
    <row r="28" spans="1:126" x14ac:dyDescent="0.3">
      <c r="A28" t="e">
        <f>#REF!</f>
        <v>#REF!</v>
      </c>
      <c r="B28">
        <v>17975</v>
      </c>
      <c r="G28">
        <f>'NPA 5YR'!$95:$95</f>
        <v>28071.360000000001</v>
      </c>
      <c r="H28">
        <v>4771</v>
      </c>
      <c r="K28">
        <f>'NPA 5YR'!$F$74</f>
        <v>281.3</v>
      </c>
      <c r="L28">
        <v>27828</v>
      </c>
      <c r="W28" s="104">
        <f>'Pg. 7'!$E$10</f>
        <v>857652.97635816655</v>
      </c>
      <c r="X28">
        <v>13171</v>
      </c>
      <c r="AI28" s="18" t="e">
        <f>'Pg. 8'!$K$7</f>
        <v>#REF!</v>
      </c>
      <c r="AJ28">
        <v>2787</v>
      </c>
      <c r="AO28" t="e">
        <f>#REF!</f>
        <v>#REF!</v>
      </c>
      <c r="AP28">
        <v>1379</v>
      </c>
      <c r="BC28" t="e">
        <f>#REF!</f>
        <v>#REF!</v>
      </c>
      <c r="BD28">
        <v>30</v>
      </c>
      <c r="BG28" t="e">
        <f>#REF!</f>
        <v>#REF!</v>
      </c>
      <c r="BH28">
        <v>308</v>
      </c>
      <c r="BS28" t="e">
        <f>#REF!</f>
        <v>#REF!</v>
      </c>
      <c r="BT28">
        <v>171</v>
      </c>
      <c r="CA28" t="e">
        <f>#REF!</f>
        <v>#REF!</v>
      </c>
      <c r="CB28">
        <v>3169</v>
      </c>
      <c r="CE28" t="e">
        <f>#REF!</f>
        <v>#REF!</v>
      </c>
      <c r="CF28">
        <v>4248</v>
      </c>
      <c r="CG28" t="e">
        <f>#REF!</f>
        <v>#REF!</v>
      </c>
      <c r="CH28">
        <v>51</v>
      </c>
      <c r="CK28" t="e">
        <f>#REF!</f>
        <v>#REF!</v>
      </c>
      <c r="CL28">
        <v>86</v>
      </c>
      <c r="CS28" t="e">
        <f>#REF!</f>
        <v>#REF!</v>
      </c>
      <c r="CT28">
        <v>24</v>
      </c>
      <c r="CW28" t="e">
        <f>#REF!</f>
        <v>#REF!</v>
      </c>
      <c r="CX28">
        <v>243</v>
      </c>
      <c r="CY28" t="e">
        <f>#REF!</f>
        <v>#REF!</v>
      </c>
      <c r="CZ28">
        <v>126</v>
      </c>
      <c r="DC28" t="e">
        <f>#REF!</f>
        <v>#REF!</v>
      </c>
      <c r="DD28">
        <v>106</v>
      </c>
      <c r="DK28" t="e">
        <f>#REF!</f>
        <v>#REF!</v>
      </c>
      <c r="DL28">
        <v>17860</v>
      </c>
      <c r="DO28" t="e">
        <f>#REF!</f>
        <v>#REF!</v>
      </c>
      <c r="DP28">
        <v>17873</v>
      </c>
      <c r="DQ28" t="e">
        <f>#REF!</f>
        <v>#REF!</v>
      </c>
      <c r="DR28">
        <v>24</v>
      </c>
      <c r="DU28" t="e">
        <f>#REF!</f>
        <v>#REF!</v>
      </c>
      <c r="DV28">
        <v>77</v>
      </c>
    </row>
    <row r="29" spans="1:126" x14ac:dyDescent="0.3">
      <c r="A29" t="e">
        <f>#REF!</f>
        <v>#REF!</v>
      </c>
      <c r="B29">
        <v>18661</v>
      </c>
      <c r="G29">
        <f>'NPA 5YR'!$96:$96</f>
        <v>257732.11050000001</v>
      </c>
      <c r="H29">
        <v>4772</v>
      </c>
      <c r="K29">
        <f>'NPA 5YR'!$G$74</f>
        <v>281.3</v>
      </c>
      <c r="L29">
        <v>27901</v>
      </c>
      <c r="W29" s="104">
        <f>'Pg. 7'!$F$10</f>
        <v>51867.732968999997</v>
      </c>
      <c r="X29">
        <v>13172</v>
      </c>
      <c r="AI29" s="18" t="e">
        <f>'Pg. 8'!$L$7</f>
        <v>#REF!</v>
      </c>
      <c r="AJ29">
        <v>2788</v>
      </c>
      <c r="AO29" t="e">
        <f>#REF!</f>
        <v>#REF!</v>
      </c>
      <c r="AP29">
        <v>1380</v>
      </c>
      <c r="BC29" t="e">
        <f>#REF!</f>
        <v>#REF!</v>
      </c>
      <c r="BD29">
        <v>31</v>
      </c>
      <c r="BG29" t="e">
        <f>#REF!</f>
        <v>#REF!</v>
      </c>
      <c r="BH29">
        <v>309</v>
      </c>
      <c r="BS29" t="e">
        <f>#REF!</f>
        <v>#REF!</v>
      </c>
      <c r="BT29">
        <v>172</v>
      </c>
      <c r="CA29" t="e">
        <f>#REF!</f>
        <v>#REF!</v>
      </c>
      <c r="CB29">
        <v>3170</v>
      </c>
      <c r="CE29" t="e">
        <f>#REF!</f>
        <v>#REF!</v>
      </c>
      <c r="CF29">
        <v>4249</v>
      </c>
      <c r="CG29" t="e">
        <f>#REF!</f>
        <v>#REF!</v>
      </c>
      <c r="CH29">
        <v>52</v>
      </c>
      <c r="CK29" t="e">
        <f>#REF!</f>
        <v>#REF!</v>
      </c>
      <c r="CL29">
        <v>87</v>
      </c>
      <c r="CS29" t="e">
        <f>#REF!</f>
        <v>#REF!</v>
      </c>
      <c r="CT29">
        <v>25</v>
      </c>
      <c r="CW29" t="e">
        <f>#REF!</f>
        <v>#REF!</v>
      </c>
      <c r="CX29">
        <v>244</v>
      </c>
      <c r="CY29" t="e">
        <f>#REF!</f>
        <v>#REF!</v>
      </c>
      <c r="CZ29">
        <v>127</v>
      </c>
      <c r="DC29" t="e">
        <f>#REF!</f>
        <v>#REF!</v>
      </c>
      <c r="DD29">
        <v>114</v>
      </c>
      <c r="DK29" t="e">
        <f>#REF!</f>
        <v>#REF!</v>
      </c>
      <c r="DL29">
        <v>17861</v>
      </c>
      <c r="DO29" t="e">
        <f>#REF!</f>
        <v>#REF!</v>
      </c>
      <c r="DP29">
        <v>17874</v>
      </c>
      <c r="DQ29" t="e">
        <f>#REF!</f>
        <v>#REF!</v>
      </c>
      <c r="DR29">
        <v>25</v>
      </c>
      <c r="DU29" t="e">
        <f>#REF!</f>
        <v>#REF!</v>
      </c>
      <c r="DV29">
        <v>83</v>
      </c>
    </row>
    <row r="30" spans="1:126" x14ac:dyDescent="0.3">
      <c r="A30" t="e">
        <f>#REF!</f>
        <v>#REF!</v>
      </c>
      <c r="B30">
        <v>18707</v>
      </c>
      <c r="G30">
        <f>'NPA 5YR'!$82:$82</f>
        <v>93669.124620600007</v>
      </c>
      <c r="H30">
        <v>4773</v>
      </c>
      <c r="K30">
        <f>'NPA 5YR'!$H$74</f>
        <v>310.40000000000003</v>
      </c>
      <c r="L30">
        <v>27975</v>
      </c>
      <c r="W30" s="104">
        <f>'Pg. 7'!$G$10</f>
        <v>572784.97997599992</v>
      </c>
      <c r="X30">
        <v>13173</v>
      </c>
      <c r="AI30" s="18" t="e">
        <f>'Pg. 8'!$M$7</f>
        <v>#REF!</v>
      </c>
      <c r="AJ30">
        <v>2789</v>
      </c>
      <c r="BC30" t="e">
        <f>#REF!</f>
        <v>#REF!</v>
      </c>
      <c r="BD30">
        <v>32</v>
      </c>
      <c r="BG30" t="e">
        <f>#REF!</f>
        <v>#REF!</v>
      </c>
      <c r="BH30">
        <v>310</v>
      </c>
      <c r="BS30" t="e">
        <f>#REF!</f>
        <v>#REF!</v>
      </c>
      <c r="BT30">
        <v>174</v>
      </c>
      <c r="CA30" t="e">
        <f>#REF!</f>
        <v>#REF!</v>
      </c>
      <c r="CB30">
        <v>3171</v>
      </c>
      <c r="CE30" t="e">
        <f>#REF!</f>
        <v>#REF!</v>
      </c>
      <c r="CF30">
        <v>4250</v>
      </c>
      <c r="CG30" t="e">
        <f>#REF!</f>
        <v>#REF!</v>
      </c>
      <c r="CH30">
        <v>53</v>
      </c>
      <c r="CK30" t="e">
        <f>#REF!</f>
        <v>#REF!</v>
      </c>
      <c r="CL30">
        <v>88</v>
      </c>
      <c r="CS30" t="e">
        <f>#REF!</f>
        <v>#REF!</v>
      </c>
      <c r="CT30">
        <v>26</v>
      </c>
      <c r="CW30" t="e">
        <f>#REF!</f>
        <v>#REF!</v>
      </c>
      <c r="CX30">
        <v>245</v>
      </c>
      <c r="CY30" t="e">
        <f>#REF!</f>
        <v>#REF!</v>
      </c>
      <c r="CZ30">
        <v>128</v>
      </c>
      <c r="DC30" t="e">
        <f>#REF!</f>
        <v>#REF!</v>
      </c>
      <c r="DD30">
        <v>115</v>
      </c>
      <c r="DK30" t="e">
        <f>#REF!</f>
        <v>#REF!</v>
      </c>
      <c r="DL30">
        <v>17862</v>
      </c>
      <c r="DO30" t="e">
        <f>#REF!</f>
        <v>#REF!</v>
      </c>
      <c r="DP30">
        <v>17875</v>
      </c>
      <c r="DQ30" t="e">
        <f>#REF!</f>
        <v>#REF!</v>
      </c>
      <c r="DR30">
        <v>26</v>
      </c>
      <c r="DU30" t="e">
        <f>#REF!</f>
        <v>#REF!</v>
      </c>
      <c r="DV30">
        <v>84</v>
      </c>
    </row>
    <row r="31" spans="1:126" x14ac:dyDescent="0.3">
      <c r="A31" t="e">
        <f>#REF!</f>
        <v>#REF!</v>
      </c>
      <c r="B31">
        <v>19090</v>
      </c>
      <c r="G31">
        <f>'NPA 5YR'!$98:$98</f>
        <v>1848798.0098077825</v>
      </c>
      <c r="H31">
        <v>4774</v>
      </c>
      <c r="K31">
        <f>'NPA 5YR'!$I$74</f>
        <v>334.65</v>
      </c>
      <c r="L31">
        <v>28050</v>
      </c>
      <c r="W31" s="104">
        <f>'Pg. 7'!$H$10</f>
        <v>18331</v>
      </c>
      <c r="X31">
        <v>13174</v>
      </c>
      <c r="AI31" s="18" t="e">
        <f>'Pg. 8'!$N$7</f>
        <v>#REF!</v>
      </c>
      <c r="AJ31">
        <v>2790</v>
      </c>
      <c r="BC31" t="e">
        <f>#REF!</f>
        <v>#REF!</v>
      </c>
      <c r="BD31">
        <v>33</v>
      </c>
      <c r="BG31" t="e">
        <f>#REF!</f>
        <v>#REF!</v>
      </c>
      <c r="BH31">
        <v>311</v>
      </c>
      <c r="CA31" t="e">
        <f>#REF!</f>
        <v>#REF!</v>
      </c>
      <c r="CB31">
        <v>3172</v>
      </c>
      <c r="CE31" t="e">
        <f>#REF!</f>
        <v>#REF!</v>
      </c>
      <c r="CF31">
        <v>4251</v>
      </c>
      <c r="CG31" t="e">
        <f>#REF!</f>
        <v>#REF!</v>
      </c>
      <c r="CH31">
        <v>54</v>
      </c>
      <c r="CK31" t="e">
        <f>#REF!</f>
        <v>#REF!</v>
      </c>
      <c r="CL31">
        <v>89</v>
      </c>
      <c r="CS31" t="e">
        <f>#REF!</f>
        <v>#REF!</v>
      </c>
      <c r="CT31">
        <v>27</v>
      </c>
      <c r="CW31" t="e">
        <f>#REF!</f>
        <v>#REF!</v>
      </c>
      <c r="CX31">
        <v>246</v>
      </c>
      <c r="CY31" t="e">
        <f>#REF!</f>
        <v>#REF!</v>
      </c>
      <c r="CZ31">
        <v>129</v>
      </c>
      <c r="DC31" t="e">
        <f>#REF!</f>
        <v>#REF!</v>
      </c>
      <c r="DD31">
        <v>116</v>
      </c>
      <c r="DK31" t="e">
        <f>#REF!</f>
        <v>#REF!</v>
      </c>
      <c r="DL31">
        <v>17863</v>
      </c>
      <c r="DO31" t="e">
        <f>#REF!</f>
        <v>#REF!</v>
      </c>
      <c r="DP31">
        <v>17876</v>
      </c>
      <c r="DQ31" t="e">
        <f>#REF!</f>
        <v>#REF!</v>
      </c>
      <c r="DR31">
        <v>27</v>
      </c>
      <c r="DU31" t="e">
        <f>#REF!</f>
        <v>#REF!</v>
      </c>
      <c r="DV31">
        <v>85</v>
      </c>
    </row>
    <row r="32" spans="1:126" x14ac:dyDescent="0.3">
      <c r="A32" t="e">
        <f>#REF!</f>
        <v>#REF!</v>
      </c>
      <c r="B32">
        <v>19702</v>
      </c>
      <c r="G32">
        <f>'NPA 5YR'!$78:$78</f>
        <v>30</v>
      </c>
      <c r="H32">
        <v>7895</v>
      </c>
      <c r="K32">
        <f>'NPA 5YR'!$J$74</f>
        <v>358.9</v>
      </c>
      <c r="L32">
        <v>28126</v>
      </c>
      <c r="W32" s="104">
        <f>'Pg. 7'!$I$10</f>
        <v>225387.5</v>
      </c>
      <c r="X32">
        <v>13175</v>
      </c>
      <c r="AI32" s="18" t="e">
        <f>'Pg. 8'!$O$7</f>
        <v>#REF!</v>
      </c>
      <c r="AJ32">
        <v>2791</v>
      </c>
      <c r="BC32" t="e">
        <f>#REF!</f>
        <v>#REF!</v>
      </c>
      <c r="BD32">
        <v>34</v>
      </c>
      <c r="BG32" t="e">
        <f>#REF!</f>
        <v>#REF!</v>
      </c>
      <c r="BH32">
        <v>312</v>
      </c>
      <c r="CA32" t="e">
        <f>#REF!</f>
        <v>#REF!</v>
      </c>
      <c r="CB32">
        <v>3173</v>
      </c>
      <c r="CE32" t="e">
        <f>#REF!</f>
        <v>#REF!</v>
      </c>
      <c r="CF32">
        <v>4252</v>
      </c>
      <c r="CG32" t="e">
        <f>#REF!</f>
        <v>#REF!</v>
      </c>
      <c r="CH32">
        <v>55</v>
      </c>
      <c r="CK32" t="e">
        <f>#REF!</f>
        <v>#REF!</v>
      </c>
      <c r="CL32">
        <v>90</v>
      </c>
      <c r="CS32" t="e">
        <f>#REF!</f>
        <v>#REF!</v>
      </c>
      <c r="CT32">
        <v>28</v>
      </c>
      <c r="CW32" t="e">
        <f>#REF!</f>
        <v>#REF!</v>
      </c>
      <c r="CX32">
        <v>247</v>
      </c>
      <c r="CY32" t="e">
        <f>#REF!</f>
        <v>#REF!</v>
      </c>
      <c r="CZ32">
        <v>130</v>
      </c>
      <c r="DC32" t="e">
        <f>#REF!</f>
        <v>#REF!</v>
      </c>
      <c r="DD32">
        <v>117</v>
      </c>
      <c r="DK32" t="e">
        <f>#REF!</f>
        <v>#REF!</v>
      </c>
      <c r="DL32">
        <v>17864</v>
      </c>
      <c r="DO32" t="e">
        <f>#REF!</f>
        <v>#REF!</v>
      </c>
      <c r="DP32">
        <v>17877</v>
      </c>
      <c r="DQ32" t="e">
        <f>#REF!</f>
        <v>#REF!</v>
      </c>
      <c r="DR32">
        <v>28</v>
      </c>
      <c r="DU32" t="e">
        <f>#REF!</f>
        <v>#REF!</v>
      </c>
      <c r="DV32">
        <v>86</v>
      </c>
    </row>
    <row r="33" spans="1:126" x14ac:dyDescent="0.3">
      <c r="A33" t="e">
        <f>#REF!</f>
        <v>#REF!</v>
      </c>
      <c r="B33">
        <v>19703</v>
      </c>
      <c r="G33">
        <f>'NPA 5YR'!$15:$15</f>
        <v>3093559.7745296862</v>
      </c>
      <c r="H33">
        <v>9732</v>
      </c>
      <c r="K33" t="e">
        <f>'NPA 5YR'!#REF!</f>
        <v>#REF!</v>
      </c>
      <c r="L33">
        <v>28279</v>
      </c>
      <c r="W33" s="104">
        <f>'Pg. 7'!$J$10</f>
        <v>0</v>
      </c>
      <c r="X33">
        <v>13176</v>
      </c>
      <c r="BC33" t="e">
        <f>#REF!</f>
        <v>#REF!</v>
      </c>
      <c r="BD33">
        <v>35</v>
      </c>
      <c r="BG33" t="e">
        <f>#REF!</f>
        <v>#REF!</v>
      </c>
      <c r="BH33">
        <v>313</v>
      </c>
      <c r="CA33" t="e">
        <f>#REF!</f>
        <v>#REF!</v>
      </c>
      <c r="CB33">
        <v>3174</v>
      </c>
      <c r="CE33" t="e">
        <f>#REF!</f>
        <v>#REF!</v>
      </c>
      <c r="CF33">
        <v>4253</v>
      </c>
      <c r="CG33" t="e">
        <f>#REF!</f>
        <v>#REF!</v>
      </c>
      <c r="CH33">
        <v>56</v>
      </c>
      <c r="CK33" t="e">
        <f>#REF!</f>
        <v>#REF!</v>
      </c>
      <c r="CL33">
        <v>91</v>
      </c>
      <c r="CS33" t="e">
        <f>#REF!</f>
        <v>#REF!</v>
      </c>
      <c r="CT33">
        <v>29</v>
      </c>
      <c r="CW33" t="e">
        <f>#REF!</f>
        <v>#REF!</v>
      </c>
      <c r="CX33">
        <v>248</v>
      </c>
      <c r="CY33" t="e">
        <f>#REF!</f>
        <v>#REF!</v>
      </c>
      <c r="CZ33">
        <v>131</v>
      </c>
      <c r="DC33" t="e">
        <f>#REF!</f>
        <v>#REF!</v>
      </c>
      <c r="DD33">
        <v>118</v>
      </c>
      <c r="DK33" t="e">
        <f>#REF!</f>
        <v>#REF!</v>
      </c>
      <c r="DL33">
        <v>17865</v>
      </c>
      <c r="DO33" t="e">
        <f>#REF!</f>
        <v>#REF!</v>
      </c>
      <c r="DP33">
        <v>17878</v>
      </c>
      <c r="DQ33" t="e">
        <f>#REF!</f>
        <v>#REF!</v>
      </c>
      <c r="DR33">
        <v>29</v>
      </c>
      <c r="DU33" t="e">
        <f>#REF!</f>
        <v>#REF!</v>
      </c>
      <c r="DV33">
        <v>87</v>
      </c>
    </row>
    <row r="34" spans="1:126" x14ac:dyDescent="0.3">
      <c r="A34" t="e">
        <f>#REF!</f>
        <v>#REF!</v>
      </c>
      <c r="B34">
        <v>19757</v>
      </c>
      <c r="G34">
        <f>'NPA 5YR'!$25:$25</f>
        <v>0</v>
      </c>
      <c r="H34">
        <v>10316</v>
      </c>
      <c r="K34" t="e">
        <f>'NPA 5YR'!#REF!</f>
        <v>#REF!</v>
      </c>
      <c r="L34">
        <v>28280</v>
      </c>
      <c r="W34" s="104">
        <f>'Pg. 7'!$K$10</f>
        <v>0</v>
      </c>
      <c r="X34">
        <v>13177</v>
      </c>
      <c r="BC34" t="e">
        <f>#REF!</f>
        <v>#REF!</v>
      </c>
      <c r="BD34">
        <v>36</v>
      </c>
      <c r="BG34" t="e">
        <f>#REF!</f>
        <v>#REF!</v>
      </c>
      <c r="BH34">
        <v>314</v>
      </c>
      <c r="CA34" t="e">
        <f>#REF!</f>
        <v>#REF!</v>
      </c>
      <c r="CB34">
        <v>3175</v>
      </c>
      <c r="CE34" t="e">
        <f>#REF!</f>
        <v>#REF!</v>
      </c>
      <c r="CF34">
        <v>4254</v>
      </c>
      <c r="CG34" t="e">
        <f>#REF!</f>
        <v>#REF!</v>
      </c>
      <c r="CH34">
        <v>57</v>
      </c>
      <c r="CK34" t="e">
        <f>#REF!</f>
        <v>#REF!</v>
      </c>
      <c r="CL34">
        <v>92</v>
      </c>
      <c r="CS34" t="e">
        <f>#REF!</f>
        <v>#REF!</v>
      </c>
      <c r="CT34">
        <v>30</v>
      </c>
      <c r="CW34" t="e">
        <f>#REF!</f>
        <v>#REF!</v>
      </c>
      <c r="CX34">
        <v>249</v>
      </c>
      <c r="CY34" t="e">
        <f>#REF!</f>
        <v>#REF!</v>
      </c>
      <c r="CZ34">
        <v>132</v>
      </c>
      <c r="DC34" t="e">
        <f>#REF!</f>
        <v>#REF!</v>
      </c>
      <c r="DD34">
        <v>148</v>
      </c>
      <c r="DK34" t="e">
        <f>#REF!</f>
        <v>#REF!</v>
      </c>
      <c r="DL34">
        <v>17866</v>
      </c>
      <c r="DO34" t="e">
        <f>#REF!</f>
        <v>#REF!</v>
      </c>
      <c r="DP34">
        <v>17879</v>
      </c>
      <c r="DQ34" t="e">
        <f>#REF!</f>
        <v>#REF!</v>
      </c>
      <c r="DR34">
        <v>30</v>
      </c>
      <c r="DU34" t="e">
        <f>#REF!</f>
        <v>#REF!</v>
      </c>
      <c r="DV34">
        <v>88</v>
      </c>
    </row>
    <row r="35" spans="1:126" x14ac:dyDescent="0.3">
      <c r="A35" t="e">
        <f>#REF!</f>
        <v>#REF!</v>
      </c>
      <c r="B35">
        <v>19974</v>
      </c>
      <c r="G35">
        <f>'NPA 5YR'!$75:$75</f>
        <v>22</v>
      </c>
      <c r="H35">
        <v>16967</v>
      </c>
      <c r="K35" t="e">
        <f>'NPA 5YR'!#REF!</f>
        <v>#REF!</v>
      </c>
      <c r="L35">
        <v>28281</v>
      </c>
      <c r="W35" s="104">
        <f>'Pg. 7'!$L$10</f>
        <v>0</v>
      </c>
      <c r="X35">
        <v>13178</v>
      </c>
      <c r="BC35" t="e">
        <f>#REF!</f>
        <v>#REF!</v>
      </c>
      <c r="BD35">
        <v>37</v>
      </c>
      <c r="BG35" t="e">
        <f>#REF!</f>
        <v>#REF!</v>
      </c>
      <c r="BH35">
        <v>315</v>
      </c>
      <c r="CA35" t="e">
        <f>#REF!</f>
        <v>#REF!</v>
      </c>
      <c r="CB35">
        <v>3176</v>
      </c>
      <c r="CE35" t="e">
        <f>#REF!</f>
        <v>#REF!</v>
      </c>
      <c r="CF35">
        <v>4255</v>
      </c>
      <c r="CG35" t="e">
        <f>#REF!</f>
        <v>#REF!</v>
      </c>
      <c r="CH35">
        <v>58</v>
      </c>
      <c r="CK35" t="e">
        <f>#REF!</f>
        <v>#REF!</v>
      </c>
      <c r="CL35">
        <v>101</v>
      </c>
      <c r="CS35" t="e">
        <f>#REF!</f>
        <v>#REF!</v>
      </c>
      <c r="CT35">
        <v>31</v>
      </c>
      <c r="CW35" t="e">
        <f>#REF!</f>
        <v>#REF!</v>
      </c>
      <c r="CX35">
        <v>250</v>
      </c>
      <c r="CY35" t="e">
        <f>#REF!</f>
        <v>#REF!</v>
      </c>
      <c r="CZ35">
        <v>133</v>
      </c>
      <c r="DC35" t="e">
        <f>#REF!</f>
        <v>#REF!</v>
      </c>
      <c r="DD35">
        <v>149</v>
      </c>
      <c r="DK35" t="e">
        <f>#REF!</f>
        <v>#REF!</v>
      </c>
      <c r="DL35">
        <v>17867</v>
      </c>
      <c r="DO35" t="e">
        <f>#REF!</f>
        <v>#REF!</v>
      </c>
      <c r="DP35">
        <v>17880</v>
      </c>
      <c r="DQ35" t="e">
        <f>#REF!</f>
        <v>#REF!</v>
      </c>
      <c r="DR35">
        <v>31</v>
      </c>
      <c r="DU35" t="e">
        <f>#REF!</f>
        <v>#REF!</v>
      </c>
      <c r="DV35">
        <v>89</v>
      </c>
    </row>
    <row r="36" spans="1:126" x14ac:dyDescent="0.3">
      <c r="A36" t="e">
        <f>#REF!</f>
        <v>#REF!</v>
      </c>
      <c r="B36">
        <v>20030</v>
      </c>
      <c r="G36">
        <f>'NPA 5YR'!$76:$76</f>
        <v>2</v>
      </c>
      <c r="H36">
        <v>17039</v>
      </c>
      <c r="K36" t="e">
        <f>'NPA 5YR'!#REF!</f>
        <v>#REF!</v>
      </c>
      <c r="L36">
        <v>28282</v>
      </c>
      <c r="W36" s="104">
        <f>'Pg. 7'!$C$11</f>
        <v>103885.38164000001</v>
      </c>
      <c r="X36">
        <v>13179</v>
      </c>
      <c r="BC36" t="e">
        <f>#REF!</f>
        <v>#REF!</v>
      </c>
      <c r="BD36">
        <v>38</v>
      </c>
      <c r="BG36" t="e">
        <f>#REF!</f>
        <v>#REF!</v>
      </c>
      <c r="BH36">
        <v>316</v>
      </c>
      <c r="CA36" t="e">
        <f>#REF!</f>
        <v>#REF!</v>
      </c>
      <c r="CB36">
        <v>3177</v>
      </c>
      <c r="CE36" t="e">
        <f>#REF!</f>
        <v>#REF!</v>
      </c>
      <c r="CF36">
        <v>4256</v>
      </c>
      <c r="CG36" t="e">
        <f>#REF!</f>
        <v>#REF!</v>
      </c>
      <c r="CH36">
        <v>59</v>
      </c>
      <c r="CK36" t="e">
        <f>#REF!</f>
        <v>#REF!</v>
      </c>
      <c r="CL36">
        <v>102</v>
      </c>
      <c r="CS36" t="e">
        <f>#REF!</f>
        <v>#REF!</v>
      </c>
      <c r="CT36">
        <v>32</v>
      </c>
      <c r="CW36" t="e">
        <f>#REF!</f>
        <v>#REF!</v>
      </c>
      <c r="CX36">
        <v>251</v>
      </c>
      <c r="CY36" t="e">
        <f>#REF!</f>
        <v>#REF!</v>
      </c>
      <c r="CZ36">
        <v>134</v>
      </c>
      <c r="DC36" t="e">
        <f>#REF!</f>
        <v>#REF!</v>
      </c>
      <c r="DD36">
        <v>150</v>
      </c>
      <c r="DK36" t="e">
        <f>#REF!</f>
        <v>#REF!</v>
      </c>
      <c r="DL36">
        <v>17868</v>
      </c>
      <c r="DO36" t="e">
        <f>#REF!</f>
        <v>#REF!</v>
      </c>
      <c r="DP36">
        <v>17881</v>
      </c>
      <c r="DQ36" t="e">
        <f>#REF!</f>
        <v>#REF!</v>
      </c>
      <c r="DR36">
        <v>32</v>
      </c>
      <c r="DU36" t="e">
        <f>#REF!</f>
        <v>#REF!</v>
      </c>
      <c r="DV36">
        <v>90</v>
      </c>
    </row>
    <row r="37" spans="1:126" x14ac:dyDescent="0.3">
      <c r="A37" t="e">
        <f>#REF!</f>
        <v>#REF!</v>
      </c>
      <c r="B37">
        <v>20759</v>
      </c>
      <c r="G37">
        <f>'NPA 5YR'!$77:$77</f>
        <v>0</v>
      </c>
      <c r="H37">
        <v>17256</v>
      </c>
      <c r="W37" s="104">
        <f>'Pg. 7'!$D$11</f>
        <v>17222.000000000004</v>
      </c>
      <c r="X37">
        <v>13180</v>
      </c>
      <c r="BC37" t="e">
        <f>#REF!</f>
        <v>#REF!</v>
      </c>
      <c r="BD37">
        <v>39</v>
      </c>
      <c r="BG37" t="e">
        <f>#REF!</f>
        <v>#REF!</v>
      </c>
      <c r="BH37">
        <v>317</v>
      </c>
      <c r="CA37" t="e">
        <f>#REF!</f>
        <v>#REF!</v>
      </c>
      <c r="CB37">
        <v>3178</v>
      </c>
      <c r="CE37" t="e">
        <f>#REF!</f>
        <v>#REF!</v>
      </c>
      <c r="CF37">
        <v>4257</v>
      </c>
      <c r="CG37" t="e">
        <f>#REF!</f>
        <v>#REF!</v>
      </c>
      <c r="CH37">
        <v>60</v>
      </c>
      <c r="CK37" t="e">
        <f>#REF!</f>
        <v>#REF!</v>
      </c>
      <c r="CL37">
        <v>103</v>
      </c>
      <c r="CS37" t="e">
        <f>#REF!</f>
        <v>#REF!</v>
      </c>
      <c r="CT37">
        <v>33</v>
      </c>
      <c r="CW37" t="e">
        <f>#REF!</f>
        <v>#REF!</v>
      </c>
      <c r="CX37">
        <v>252</v>
      </c>
      <c r="CY37" t="e">
        <f>#REF!</f>
        <v>#REF!</v>
      </c>
      <c r="CZ37">
        <v>135</v>
      </c>
      <c r="DC37" t="e">
        <f>#REF!</f>
        <v>#REF!</v>
      </c>
      <c r="DD37">
        <v>151</v>
      </c>
      <c r="DK37" t="e">
        <f>#REF!</f>
        <v>#REF!</v>
      </c>
      <c r="DL37">
        <v>17869</v>
      </c>
      <c r="DO37" t="e">
        <f>#REF!</f>
        <v>#REF!</v>
      </c>
      <c r="DP37">
        <v>17882</v>
      </c>
      <c r="DQ37" t="e">
        <f>#REF!</f>
        <v>#REF!</v>
      </c>
      <c r="DR37">
        <v>33</v>
      </c>
      <c r="DU37" t="e">
        <f>#REF!</f>
        <v>#REF!</v>
      </c>
      <c r="DV37">
        <v>91</v>
      </c>
    </row>
    <row r="38" spans="1:126" x14ac:dyDescent="0.3">
      <c r="A38" t="e">
        <f>#REF!</f>
        <v>#REF!</v>
      </c>
      <c r="B38">
        <v>22158</v>
      </c>
      <c r="G38" t="e">
        <f>_xlfn.SINGLE('NPA 5YR'!#REF!)</f>
        <v>#REF!</v>
      </c>
      <c r="H38">
        <v>22651</v>
      </c>
      <c r="W38" s="104">
        <f>'Pg. 7'!$E$11</f>
        <v>34978.155013999996</v>
      </c>
      <c r="X38">
        <v>13181</v>
      </c>
      <c r="BC38" t="e">
        <f>#REF!</f>
        <v>#REF!</v>
      </c>
      <c r="BD38">
        <v>40</v>
      </c>
      <c r="BG38" t="e">
        <f>#REF!</f>
        <v>#REF!</v>
      </c>
      <c r="BH38">
        <v>318</v>
      </c>
      <c r="CA38" t="e">
        <f>#REF!</f>
        <v>#REF!</v>
      </c>
      <c r="CB38">
        <v>3179</v>
      </c>
      <c r="CE38" t="e">
        <f>#REF!</f>
        <v>#REF!</v>
      </c>
      <c r="CF38">
        <v>4258</v>
      </c>
      <c r="CG38" t="e">
        <f>#REF!</f>
        <v>#REF!</v>
      </c>
      <c r="CH38">
        <v>61</v>
      </c>
      <c r="CK38" t="e">
        <f>#REF!</f>
        <v>#REF!</v>
      </c>
      <c r="CL38">
        <v>104</v>
      </c>
      <c r="CS38" t="e">
        <f>#REF!</f>
        <v>#REF!</v>
      </c>
      <c r="CT38">
        <v>34</v>
      </c>
      <c r="CW38" t="e">
        <f>#REF!</f>
        <v>#REF!</v>
      </c>
      <c r="CX38">
        <v>253</v>
      </c>
      <c r="CY38" t="e">
        <f>#REF!</f>
        <v>#REF!</v>
      </c>
      <c r="CZ38">
        <v>136</v>
      </c>
      <c r="DC38" t="e">
        <f>#REF!</f>
        <v>#REF!</v>
      </c>
      <c r="DD38">
        <v>152</v>
      </c>
      <c r="DK38" t="e">
        <f>#REF!</f>
        <v>#REF!</v>
      </c>
      <c r="DL38">
        <v>17870</v>
      </c>
      <c r="DO38" t="e">
        <f>#REF!</f>
        <v>#REF!</v>
      </c>
      <c r="DP38">
        <v>17883</v>
      </c>
      <c r="DQ38" t="e">
        <f>#REF!</f>
        <v>#REF!</v>
      </c>
      <c r="DR38">
        <v>34</v>
      </c>
      <c r="DU38" t="e">
        <f>#REF!</f>
        <v>#REF!</v>
      </c>
      <c r="DV38">
        <v>92</v>
      </c>
    </row>
    <row r="39" spans="1:126" x14ac:dyDescent="0.3">
      <c r="A39" t="e">
        <f>#REF!</f>
        <v>#REF!</v>
      </c>
      <c r="B39">
        <v>22159</v>
      </c>
      <c r="G39">
        <f>'NPA 5YR'!$74:$74</f>
        <v>281.3</v>
      </c>
      <c r="H39">
        <v>26083</v>
      </c>
      <c r="W39" s="104">
        <f>'Pg. 7'!$F$11</f>
        <v>0</v>
      </c>
      <c r="X39">
        <v>13182</v>
      </c>
      <c r="BC39" t="e">
        <f>#REF!</f>
        <v>#REF!</v>
      </c>
      <c r="BD39">
        <v>41</v>
      </c>
      <c r="BG39" t="e">
        <f>#REF!</f>
        <v>#REF!</v>
      </c>
      <c r="BH39">
        <v>319</v>
      </c>
      <c r="CA39" t="e">
        <f>#REF!</f>
        <v>#REF!</v>
      </c>
      <c r="CB39">
        <v>3180</v>
      </c>
      <c r="CE39" t="e">
        <f>#REF!</f>
        <v>#REF!</v>
      </c>
      <c r="CF39">
        <v>4259</v>
      </c>
      <c r="CG39" t="e">
        <f>#REF!</f>
        <v>#REF!</v>
      </c>
      <c r="CH39">
        <v>62</v>
      </c>
      <c r="CK39" t="e">
        <f>#REF!</f>
        <v>#REF!</v>
      </c>
      <c r="CL39">
        <v>113</v>
      </c>
      <c r="CS39" t="e">
        <f>#REF!</f>
        <v>#REF!</v>
      </c>
      <c r="CT39">
        <v>35</v>
      </c>
      <c r="CW39" t="e">
        <f>#REF!</f>
        <v>#REF!</v>
      </c>
      <c r="CX39">
        <v>254</v>
      </c>
      <c r="CY39" t="e">
        <f>#REF!</f>
        <v>#REF!</v>
      </c>
      <c r="CZ39">
        <v>137</v>
      </c>
      <c r="DC39" t="e">
        <f>#REF!</f>
        <v>#REF!</v>
      </c>
      <c r="DD39">
        <v>153</v>
      </c>
      <c r="DO39" t="e">
        <f>#REF!</f>
        <v>#REF!</v>
      </c>
      <c r="DP39">
        <v>17884</v>
      </c>
      <c r="DQ39" t="e">
        <f>#REF!</f>
        <v>#REF!</v>
      </c>
      <c r="DR39">
        <v>35</v>
      </c>
      <c r="DU39" t="e">
        <f>#REF!</f>
        <v>#REF!</v>
      </c>
      <c r="DV39">
        <v>93</v>
      </c>
    </row>
    <row r="40" spans="1:126" x14ac:dyDescent="0.3">
      <c r="A40" t="e">
        <f>#REF!</f>
        <v>#REF!</v>
      </c>
      <c r="B40">
        <v>22160</v>
      </c>
      <c r="G40" t="e">
        <f>_xlfn.SINGLE('NPA 5YR'!#REF!)</f>
        <v>#REF!</v>
      </c>
      <c r="H40">
        <v>28277</v>
      </c>
      <c r="W40" s="104">
        <f>'Pg. 7'!$G$11</f>
        <v>7806.8411219999998</v>
      </c>
      <c r="X40">
        <v>13183</v>
      </c>
      <c r="BC40" t="e">
        <f>#REF!</f>
        <v>#REF!</v>
      </c>
      <c r="BD40">
        <v>42</v>
      </c>
      <c r="BG40" t="e">
        <f>#REF!</f>
        <v>#REF!</v>
      </c>
      <c r="BH40">
        <v>320</v>
      </c>
      <c r="CA40" t="e">
        <f>#REF!</f>
        <v>#REF!</v>
      </c>
      <c r="CB40">
        <v>3181</v>
      </c>
      <c r="CE40" t="e">
        <f>#REF!</f>
        <v>#REF!</v>
      </c>
      <c r="CF40">
        <v>4260</v>
      </c>
      <c r="CG40" t="e">
        <f>#REF!</f>
        <v>#REF!</v>
      </c>
      <c r="CH40">
        <v>63</v>
      </c>
      <c r="CK40" t="e">
        <f>#REF!</f>
        <v>#REF!</v>
      </c>
      <c r="CL40">
        <v>114</v>
      </c>
      <c r="CS40" t="e">
        <f>#REF!</f>
        <v>#REF!</v>
      </c>
      <c r="CT40">
        <v>36</v>
      </c>
      <c r="CW40" t="e">
        <f>#REF!</f>
        <v>#REF!</v>
      </c>
      <c r="CX40">
        <v>255</v>
      </c>
      <c r="CY40" t="e">
        <f>#REF!</f>
        <v>#REF!</v>
      </c>
      <c r="CZ40">
        <v>138</v>
      </c>
      <c r="DC40" t="e">
        <f>#REF!</f>
        <v>#REF!</v>
      </c>
      <c r="DD40">
        <v>154</v>
      </c>
      <c r="DO40" t="e">
        <f>#REF!</f>
        <v>#REF!</v>
      </c>
      <c r="DP40">
        <v>17885</v>
      </c>
      <c r="DQ40" t="e">
        <f>#REF!</f>
        <v>#REF!</v>
      </c>
      <c r="DR40">
        <v>36</v>
      </c>
      <c r="DU40" t="e">
        <f>#REF!</f>
        <v>#REF!</v>
      </c>
      <c r="DV40">
        <v>94</v>
      </c>
    </row>
    <row r="41" spans="1:126" x14ac:dyDescent="0.3">
      <c r="A41" t="e">
        <f>#REF!</f>
        <v>#REF!</v>
      </c>
      <c r="B41">
        <v>22338</v>
      </c>
      <c r="G41" t="e">
        <f>_xlfn.SINGLE('NPA 5YR'!#REF!)</f>
        <v>#REF!</v>
      </c>
      <c r="H41">
        <v>28278</v>
      </c>
      <c r="W41" s="104">
        <f>'Pg. 7'!$H$11</f>
        <v>0</v>
      </c>
      <c r="X41">
        <v>13184</v>
      </c>
      <c r="BC41" t="e">
        <f>#REF!</f>
        <v>#REF!</v>
      </c>
      <c r="BD41">
        <v>43</v>
      </c>
      <c r="BG41" t="e">
        <f>#REF!</f>
        <v>#REF!</v>
      </c>
      <c r="BH41">
        <v>321</v>
      </c>
      <c r="CA41" t="e">
        <f>#REF!</f>
        <v>#REF!</v>
      </c>
      <c r="CB41">
        <v>3182</v>
      </c>
      <c r="CE41" t="e">
        <f>#REF!</f>
        <v>#REF!</v>
      </c>
      <c r="CF41">
        <v>4261</v>
      </c>
      <c r="CG41" t="e">
        <f>#REF!</f>
        <v>#REF!</v>
      </c>
      <c r="CH41">
        <v>64</v>
      </c>
      <c r="CK41" t="e">
        <f>#REF!</f>
        <v>#REF!</v>
      </c>
      <c r="CL41">
        <v>115</v>
      </c>
      <c r="CS41" t="e">
        <f>#REF!</f>
        <v>#REF!</v>
      </c>
      <c r="CT41">
        <v>37</v>
      </c>
      <c r="CW41" t="e">
        <f>#REF!</f>
        <v>#REF!</v>
      </c>
      <c r="CX41">
        <v>256</v>
      </c>
      <c r="CY41" t="e">
        <f>#REF!</f>
        <v>#REF!</v>
      </c>
      <c r="CZ41">
        <v>139</v>
      </c>
      <c r="DC41" t="e">
        <f>#REF!</f>
        <v>#REF!</v>
      </c>
      <c r="DD41">
        <v>155</v>
      </c>
      <c r="DO41" t="e">
        <f>#REF!</f>
        <v>#REF!</v>
      </c>
      <c r="DP41">
        <v>17886</v>
      </c>
      <c r="DQ41" t="e">
        <f>#REF!</f>
        <v>#REF!</v>
      </c>
      <c r="DR41">
        <v>37</v>
      </c>
      <c r="DU41" t="e">
        <f>#REF!</f>
        <v>#REF!</v>
      </c>
      <c r="DV41">
        <v>95</v>
      </c>
    </row>
    <row r="42" spans="1:126" x14ac:dyDescent="0.3">
      <c r="A42" t="e">
        <f>#REF!</f>
        <v>#REF!</v>
      </c>
      <c r="B42">
        <v>27065</v>
      </c>
      <c r="W42" s="104">
        <f>'Pg. 7'!$I$11</f>
        <v>0</v>
      </c>
      <c r="X42">
        <v>13185</v>
      </c>
      <c r="BC42" t="e">
        <f>#REF!</f>
        <v>#REF!</v>
      </c>
      <c r="BD42">
        <v>44</v>
      </c>
      <c r="BG42" t="e">
        <f>#REF!</f>
        <v>#REF!</v>
      </c>
      <c r="BH42">
        <v>322</v>
      </c>
      <c r="CA42" t="e">
        <f>#REF!</f>
        <v>#REF!</v>
      </c>
      <c r="CB42">
        <v>3183</v>
      </c>
      <c r="CE42" t="e">
        <f>#REF!</f>
        <v>#REF!</v>
      </c>
      <c r="CF42">
        <v>4262</v>
      </c>
      <c r="CG42" t="e">
        <f>#REF!</f>
        <v>#REF!</v>
      </c>
      <c r="CH42">
        <v>65</v>
      </c>
      <c r="CK42" t="e">
        <f>#REF!</f>
        <v>#REF!</v>
      </c>
      <c r="CL42">
        <v>116</v>
      </c>
      <c r="CS42" t="e">
        <f>#REF!</f>
        <v>#REF!</v>
      </c>
      <c r="CT42">
        <v>38</v>
      </c>
      <c r="CW42" t="e">
        <f>#REF!</f>
        <v>#REF!</v>
      </c>
      <c r="CX42">
        <v>257</v>
      </c>
      <c r="CY42" t="e">
        <f>#REF!</f>
        <v>#REF!</v>
      </c>
      <c r="CZ42">
        <v>140</v>
      </c>
      <c r="DC42" t="e">
        <f>#REF!</f>
        <v>#REF!</v>
      </c>
      <c r="DD42">
        <v>156</v>
      </c>
      <c r="DO42" t="e">
        <f>#REF!</f>
        <v>#REF!</v>
      </c>
      <c r="DP42">
        <v>17887</v>
      </c>
      <c r="DQ42" t="e">
        <f>#REF!</f>
        <v>#REF!</v>
      </c>
      <c r="DR42">
        <v>38</v>
      </c>
      <c r="DU42" t="e">
        <f>#REF!</f>
        <v>#REF!</v>
      </c>
      <c r="DV42">
        <v>96</v>
      </c>
    </row>
    <row r="43" spans="1:126" x14ac:dyDescent="0.3">
      <c r="A43" t="e">
        <f>#REF!</f>
        <v>#REF!</v>
      </c>
      <c r="B43">
        <v>27066</v>
      </c>
      <c r="W43" s="104">
        <f>'Pg. 7'!$J$11</f>
        <v>0</v>
      </c>
      <c r="X43">
        <v>13186</v>
      </c>
      <c r="BC43" t="e">
        <f>#REF!</f>
        <v>#REF!</v>
      </c>
      <c r="BD43">
        <v>45</v>
      </c>
      <c r="BG43" t="e">
        <f>#REF!</f>
        <v>#REF!</v>
      </c>
      <c r="BH43">
        <v>323</v>
      </c>
      <c r="CA43" t="e">
        <f>#REF!</f>
        <v>#REF!</v>
      </c>
      <c r="CB43">
        <v>3184</v>
      </c>
      <c r="CE43" t="e">
        <f>#REF!</f>
        <v>#REF!</v>
      </c>
      <c r="CF43">
        <v>4263</v>
      </c>
      <c r="CG43" t="e">
        <f>#REF!</f>
        <v>#REF!</v>
      </c>
      <c r="CH43">
        <v>66</v>
      </c>
      <c r="CK43" t="e">
        <f>#REF!</f>
        <v>#REF!</v>
      </c>
      <c r="CL43">
        <v>117</v>
      </c>
      <c r="CS43" t="e">
        <f>#REF!</f>
        <v>#REF!</v>
      </c>
      <c r="CT43">
        <v>39</v>
      </c>
      <c r="CW43" t="e">
        <f>#REF!</f>
        <v>#REF!</v>
      </c>
      <c r="CX43">
        <v>258</v>
      </c>
      <c r="CY43" t="e">
        <f>#REF!</f>
        <v>#REF!</v>
      </c>
      <c r="CZ43">
        <v>141</v>
      </c>
      <c r="DC43" t="e">
        <f>#REF!</f>
        <v>#REF!</v>
      </c>
      <c r="DD43">
        <v>157</v>
      </c>
      <c r="DO43" t="e">
        <f>#REF!</f>
        <v>#REF!</v>
      </c>
      <c r="DP43">
        <v>17888</v>
      </c>
      <c r="DQ43" t="e">
        <f>#REF!</f>
        <v>#REF!</v>
      </c>
      <c r="DR43">
        <v>39</v>
      </c>
      <c r="DU43" t="e">
        <f>#REF!</f>
        <v>#REF!</v>
      </c>
      <c r="DV43">
        <v>97</v>
      </c>
    </row>
    <row r="44" spans="1:126" x14ac:dyDescent="0.3">
      <c r="W44" s="104">
        <f>'Pg. 7'!$K$11</f>
        <v>0</v>
      </c>
      <c r="X44">
        <v>13187</v>
      </c>
      <c r="BC44" t="e">
        <f>#REF!</f>
        <v>#REF!</v>
      </c>
      <c r="BD44">
        <v>46</v>
      </c>
      <c r="BG44" t="e">
        <f>#REF!</f>
        <v>#REF!</v>
      </c>
      <c r="BH44">
        <v>324</v>
      </c>
      <c r="CA44" t="e">
        <f>#REF!</f>
        <v>#REF!</v>
      </c>
      <c r="CB44">
        <v>3185</v>
      </c>
      <c r="CE44" t="e">
        <f>#REF!</f>
        <v>#REF!</v>
      </c>
      <c r="CF44">
        <v>4264</v>
      </c>
      <c r="CG44" t="e">
        <f>#REF!</f>
        <v>#REF!</v>
      </c>
      <c r="CH44">
        <v>67</v>
      </c>
      <c r="CK44" t="e">
        <f>#REF!</f>
        <v>#REF!</v>
      </c>
      <c r="CL44">
        <v>118</v>
      </c>
      <c r="CS44" t="e">
        <f>#REF!</f>
        <v>#REF!</v>
      </c>
      <c r="CT44">
        <v>40</v>
      </c>
      <c r="CW44" t="e">
        <f>#REF!</f>
        <v>#REF!</v>
      </c>
      <c r="CX44">
        <v>259</v>
      </c>
      <c r="CY44" t="e">
        <f>#REF!</f>
        <v>#REF!</v>
      </c>
      <c r="CZ44">
        <v>142</v>
      </c>
      <c r="DC44" t="e">
        <f>#REF!</f>
        <v>#REF!</v>
      </c>
      <c r="DD44">
        <v>158</v>
      </c>
      <c r="DO44" t="e">
        <f>#REF!</f>
        <v>#REF!</v>
      </c>
      <c r="DP44">
        <v>17889</v>
      </c>
      <c r="DQ44" t="e">
        <f>#REF!</f>
        <v>#REF!</v>
      </c>
      <c r="DR44">
        <v>40</v>
      </c>
      <c r="DU44" t="e">
        <f>#REF!</f>
        <v>#REF!</v>
      </c>
      <c r="DV44">
        <v>98</v>
      </c>
    </row>
    <row r="45" spans="1:126" x14ac:dyDescent="0.3">
      <c r="W45" s="104">
        <f>'Pg. 7'!$L$11</f>
        <v>0</v>
      </c>
      <c r="X45">
        <v>13188</v>
      </c>
      <c r="BC45" t="e">
        <f>#REF!</f>
        <v>#REF!</v>
      </c>
      <c r="BD45">
        <v>47</v>
      </c>
      <c r="BG45" t="e">
        <f>#REF!</f>
        <v>#REF!</v>
      </c>
      <c r="BH45">
        <v>325</v>
      </c>
      <c r="CA45" t="e">
        <f>#REF!</f>
        <v>#REF!</v>
      </c>
      <c r="CB45">
        <v>3186</v>
      </c>
      <c r="CE45" t="e">
        <f>#REF!</f>
        <v>#REF!</v>
      </c>
      <c r="CF45">
        <v>4265</v>
      </c>
      <c r="CG45" t="e">
        <f>#REF!</f>
        <v>#REF!</v>
      </c>
      <c r="CH45">
        <v>68</v>
      </c>
      <c r="CK45" t="e">
        <f>#REF!</f>
        <v>#REF!</v>
      </c>
      <c r="CL45">
        <v>119</v>
      </c>
      <c r="CS45" t="e">
        <f>#REF!</f>
        <v>#REF!</v>
      </c>
      <c r="CT45">
        <v>41</v>
      </c>
      <c r="CW45" t="e">
        <f>#REF!</f>
        <v>#REF!</v>
      </c>
      <c r="CX45">
        <v>260</v>
      </c>
      <c r="CY45" t="e">
        <f>#REF!</f>
        <v>#REF!</v>
      </c>
      <c r="CZ45">
        <v>143</v>
      </c>
      <c r="DC45" t="e">
        <f>#REF!</f>
        <v>#REF!</v>
      </c>
      <c r="DD45">
        <v>159</v>
      </c>
      <c r="DO45" t="e">
        <f>#REF!</f>
        <v>#REF!</v>
      </c>
      <c r="DP45">
        <v>17890</v>
      </c>
      <c r="DQ45" t="e">
        <f>#REF!</f>
        <v>#REF!</v>
      </c>
      <c r="DR45">
        <v>41</v>
      </c>
      <c r="DU45" t="e">
        <f>#REF!</f>
        <v>#REF!</v>
      </c>
      <c r="DV45">
        <v>99</v>
      </c>
    </row>
    <row r="46" spans="1:126" x14ac:dyDescent="0.3">
      <c r="W46" s="104">
        <f>'Pg. 7'!$C$12</f>
        <v>0</v>
      </c>
      <c r="X46">
        <v>13189</v>
      </c>
      <c r="BC46" t="e">
        <f>#REF!</f>
        <v>#REF!</v>
      </c>
      <c r="BD46">
        <v>48</v>
      </c>
      <c r="BG46" t="e">
        <f>#REF!</f>
        <v>#REF!</v>
      </c>
      <c r="BH46">
        <v>326</v>
      </c>
      <c r="CA46" t="e">
        <f>#REF!</f>
        <v>#REF!</v>
      </c>
      <c r="CB46">
        <v>3187</v>
      </c>
      <c r="CE46" t="e">
        <f>#REF!</f>
        <v>#REF!</v>
      </c>
      <c r="CF46">
        <v>4266</v>
      </c>
      <c r="CG46" t="e">
        <f>#REF!</f>
        <v>#REF!</v>
      </c>
      <c r="CH46">
        <v>69</v>
      </c>
      <c r="CK46" t="e">
        <f>#REF!</f>
        <v>#REF!</v>
      </c>
      <c r="CL46">
        <v>120</v>
      </c>
      <c r="CS46" t="e">
        <f>#REF!</f>
        <v>#REF!</v>
      </c>
      <c r="CT46">
        <v>42</v>
      </c>
      <c r="CW46" t="e">
        <f>#REF!</f>
        <v>#REF!</v>
      </c>
      <c r="CX46">
        <v>261</v>
      </c>
      <c r="CY46" t="e">
        <f>#REF!</f>
        <v>#REF!</v>
      </c>
      <c r="CZ46">
        <v>144</v>
      </c>
      <c r="DC46" t="e">
        <f>#REF!</f>
        <v>#REF!</v>
      </c>
      <c r="DD46">
        <v>160</v>
      </c>
      <c r="DO46" t="e">
        <f>#REF!</f>
        <v>#REF!</v>
      </c>
      <c r="DP46">
        <v>17891</v>
      </c>
      <c r="DQ46" t="e">
        <f>#REF!</f>
        <v>#REF!</v>
      </c>
      <c r="DR46">
        <v>42</v>
      </c>
      <c r="DU46" t="e">
        <f>#REF!</f>
        <v>#REF!</v>
      </c>
      <c r="DV46">
        <v>100</v>
      </c>
    </row>
    <row r="47" spans="1:126" x14ac:dyDescent="0.3">
      <c r="W47" s="104">
        <f>'Pg. 7'!$D$12</f>
        <v>0</v>
      </c>
      <c r="X47">
        <v>13190</v>
      </c>
      <c r="BC47" t="e">
        <f>#REF!</f>
        <v>#REF!</v>
      </c>
      <c r="BD47">
        <v>49</v>
      </c>
      <c r="BG47" t="e">
        <f>#REF!</f>
        <v>#REF!</v>
      </c>
      <c r="BH47">
        <v>327</v>
      </c>
      <c r="CA47" t="e">
        <f>#REF!</f>
        <v>#REF!</v>
      </c>
      <c r="CB47">
        <v>3188</v>
      </c>
      <c r="CE47" t="e">
        <f>#REF!</f>
        <v>#REF!</v>
      </c>
      <c r="CF47">
        <v>4267</v>
      </c>
      <c r="CG47" t="e">
        <f>#REF!</f>
        <v>#REF!</v>
      </c>
      <c r="CH47">
        <v>70</v>
      </c>
      <c r="CK47" t="e">
        <f>#REF!</f>
        <v>#REF!</v>
      </c>
      <c r="CL47">
        <v>121</v>
      </c>
      <c r="CS47" t="e">
        <f>#REF!</f>
        <v>#REF!</v>
      </c>
      <c r="CT47">
        <v>43</v>
      </c>
      <c r="CW47" t="e">
        <f>#REF!</f>
        <v>#REF!</v>
      </c>
      <c r="CX47">
        <v>262</v>
      </c>
      <c r="CY47" t="e">
        <f>#REF!</f>
        <v>#REF!</v>
      </c>
      <c r="CZ47">
        <v>145</v>
      </c>
      <c r="DC47" t="e">
        <f>#REF!</f>
        <v>#REF!</v>
      </c>
      <c r="DD47">
        <v>161</v>
      </c>
      <c r="DO47" t="e">
        <f>#REF!</f>
        <v>#REF!</v>
      </c>
      <c r="DP47">
        <v>17892</v>
      </c>
      <c r="DQ47" t="e">
        <f>#REF!</f>
        <v>#REF!</v>
      </c>
      <c r="DR47">
        <v>43</v>
      </c>
      <c r="DU47" t="e">
        <f>#REF!</f>
        <v>#REF!</v>
      </c>
      <c r="DV47">
        <v>101</v>
      </c>
    </row>
    <row r="48" spans="1:126" x14ac:dyDescent="0.3">
      <c r="W48" s="104">
        <f>'Pg. 7'!$E$12</f>
        <v>0</v>
      </c>
      <c r="X48">
        <v>13191</v>
      </c>
      <c r="BC48" t="e">
        <f>#REF!</f>
        <v>#REF!</v>
      </c>
      <c r="BD48">
        <v>50</v>
      </c>
      <c r="BG48" t="e">
        <f>#REF!</f>
        <v>#REF!</v>
      </c>
      <c r="BH48">
        <v>328</v>
      </c>
      <c r="CA48" t="e">
        <f>#REF!</f>
        <v>#REF!</v>
      </c>
      <c r="CB48">
        <v>3189</v>
      </c>
      <c r="CE48" t="e">
        <f>#REF!</f>
        <v>#REF!</v>
      </c>
      <c r="CF48">
        <v>4268</v>
      </c>
      <c r="CG48" t="e">
        <f>#REF!</f>
        <v>#REF!</v>
      </c>
      <c r="CH48">
        <v>71</v>
      </c>
      <c r="CK48" t="e">
        <f>#REF!</f>
        <v>#REF!</v>
      </c>
      <c r="CL48">
        <v>122</v>
      </c>
      <c r="CS48" t="e">
        <f>#REF!</f>
        <v>#REF!</v>
      </c>
      <c r="CT48">
        <v>44</v>
      </c>
      <c r="CW48" t="e">
        <f>#REF!</f>
        <v>#REF!</v>
      </c>
      <c r="CX48">
        <v>263</v>
      </c>
      <c r="CY48" t="e">
        <f>#REF!</f>
        <v>#REF!</v>
      </c>
      <c r="CZ48">
        <v>146</v>
      </c>
      <c r="DC48" t="e">
        <f>#REF!</f>
        <v>#REF!</v>
      </c>
      <c r="DD48">
        <v>162</v>
      </c>
      <c r="DO48" t="e">
        <f>#REF!</f>
        <v>#REF!</v>
      </c>
      <c r="DP48">
        <v>17893</v>
      </c>
      <c r="DQ48" t="e">
        <f>#REF!</f>
        <v>#REF!</v>
      </c>
      <c r="DR48">
        <v>44</v>
      </c>
      <c r="DU48" t="e">
        <f>#REF!</f>
        <v>#REF!</v>
      </c>
      <c r="DV48">
        <v>102</v>
      </c>
    </row>
    <row r="49" spans="23:126" x14ac:dyDescent="0.3">
      <c r="W49" s="104">
        <f>'Pg. 7'!$F$12</f>
        <v>0</v>
      </c>
      <c r="X49">
        <v>13192</v>
      </c>
      <c r="BC49" t="e">
        <f>#REF!</f>
        <v>#REF!</v>
      </c>
      <c r="BD49">
        <v>51</v>
      </c>
      <c r="BG49" t="e">
        <f>#REF!</f>
        <v>#REF!</v>
      </c>
      <c r="BH49">
        <v>329</v>
      </c>
      <c r="CA49" t="e">
        <f>#REF!</f>
        <v>#REF!</v>
      </c>
      <c r="CB49">
        <v>3190</v>
      </c>
      <c r="CE49" t="e">
        <f>#REF!</f>
        <v>#REF!</v>
      </c>
      <c r="CF49">
        <v>4269</v>
      </c>
      <c r="CG49" t="e">
        <f>#REF!</f>
        <v>#REF!</v>
      </c>
      <c r="CH49">
        <v>93</v>
      </c>
      <c r="CK49" t="e">
        <f>#REF!</f>
        <v>#REF!</v>
      </c>
      <c r="CL49">
        <v>123</v>
      </c>
      <c r="CS49" t="e">
        <f>#REF!</f>
        <v>#REF!</v>
      </c>
      <c r="CT49">
        <v>45</v>
      </c>
      <c r="CW49" t="e">
        <f>#REF!</f>
        <v>#REF!</v>
      </c>
      <c r="CX49">
        <v>264</v>
      </c>
      <c r="CY49" t="e">
        <f>#REF!</f>
        <v>#REF!</v>
      </c>
      <c r="CZ49">
        <v>147</v>
      </c>
      <c r="DC49" t="e">
        <f>#REF!</f>
        <v>#REF!</v>
      </c>
      <c r="DD49">
        <v>163</v>
      </c>
      <c r="DO49" t="e">
        <f>#REF!</f>
        <v>#REF!</v>
      </c>
      <c r="DP49">
        <v>17894</v>
      </c>
      <c r="DQ49" t="e">
        <f>#REF!</f>
        <v>#REF!</v>
      </c>
      <c r="DR49">
        <v>45</v>
      </c>
      <c r="DU49" t="e">
        <f>#REF!</f>
        <v>#REF!</v>
      </c>
      <c r="DV49">
        <v>103</v>
      </c>
    </row>
    <row r="50" spans="23:126" x14ac:dyDescent="0.3">
      <c r="W50" s="104">
        <f>'Pg. 7'!$G$12</f>
        <v>0</v>
      </c>
      <c r="X50">
        <v>13193</v>
      </c>
      <c r="BC50" t="e">
        <f>#REF!</f>
        <v>#REF!</v>
      </c>
      <c r="BD50">
        <v>52</v>
      </c>
      <c r="BG50" t="e">
        <f>#REF!</f>
        <v>#REF!</v>
      </c>
      <c r="BH50">
        <v>330</v>
      </c>
      <c r="CA50" t="e">
        <f>#REF!</f>
        <v>#REF!</v>
      </c>
      <c r="CB50">
        <v>3191</v>
      </c>
      <c r="CE50" t="e">
        <f>#REF!</f>
        <v>#REF!</v>
      </c>
      <c r="CF50">
        <v>4270</v>
      </c>
      <c r="CG50" t="e">
        <f>#REF!</f>
        <v>#REF!</v>
      </c>
      <c r="CH50">
        <v>94</v>
      </c>
      <c r="CK50" t="e">
        <f>#REF!</f>
        <v>#REF!</v>
      </c>
      <c r="CL50">
        <v>124</v>
      </c>
      <c r="CS50" t="e">
        <f>#REF!</f>
        <v>#REF!</v>
      </c>
      <c r="CT50">
        <v>46</v>
      </c>
      <c r="CW50" t="e">
        <f>#REF!</f>
        <v>#REF!</v>
      </c>
      <c r="CX50">
        <v>265</v>
      </c>
      <c r="DC50" t="e">
        <f>#REF!</f>
        <v>#REF!</v>
      </c>
      <c r="DD50">
        <v>164</v>
      </c>
      <c r="DO50" t="e">
        <f>#REF!</f>
        <v>#REF!</v>
      </c>
      <c r="DP50">
        <v>17895</v>
      </c>
      <c r="DQ50" t="e">
        <f>#REF!</f>
        <v>#REF!</v>
      </c>
      <c r="DR50">
        <v>111</v>
      </c>
      <c r="DU50" t="e">
        <f>#REF!</f>
        <v>#REF!</v>
      </c>
      <c r="DV50">
        <v>104</v>
      </c>
    </row>
    <row r="51" spans="23:126" x14ac:dyDescent="0.3">
      <c r="W51" s="104">
        <f>'Pg. 7'!$H$12</f>
        <v>0</v>
      </c>
      <c r="X51">
        <v>13194</v>
      </c>
      <c r="BC51" t="e">
        <f>#REF!</f>
        <v>#REF!</v>
      </c>
      <c r="BD51">
        <v>53</v>
      </c>
      <c r="BG51" t="e">
        <f>#REF!</f>
        <v>#REF!</v>
      </c>
      <c r="BH51">
        <v>331</v>
      </c>
      <c r="CA51" t="e">
        <f>#REF!</f>
        <v>#REF!</v>
      </c>
      <c r="CB51">
        <v>3192</v>
      </c>
      <c r="CE51" t="e">
        <f>#REF!</f>
        <v>#REF!</v>
      </c>
      <c r="CF51">
        <v>4271</v>
      </c>
      <c r="CG51" t="e">
        <f>#REF!</f>
        <v>#REF!</v>
      </c>
      <c r="CH51">
        <v>95</v>
      </c>
      <c r="CK51" t="e">
        <f>#REF!</f>
        <v>#REF!</v>
      </c>
      <c r="CL51">
        <v>125</v>
      </c>
      <c r="CS51" t="e">
        <f>#REF!</f>
        <v>#REF!</v>
      </c>
      <c r="CT51">
        <v>47</v>
      </c>
      <c r="CW51" t="e">
        <f>#REF!</f>
        <v>#REF!</v>
      </c>
      <c r="CX51">
        <v>266</v>
      </c>
      <c r="DC51" t="e">
        <f>#REF!</f>
        <v>#REF!</v>
      </c>
      <c r="DD51">
        <v>165</v>
      </c>
      <c r="DU51" t="e">
        <f>#REF!</f>
        <v>#REF!</v>
      </c>
      <c r="DV51">
        <v>105</v>
      </c>
    </row>
    <row r="52" spans="23:126" x14ac:dyDescent="0.3">
      <c r="W52" s="104">
        <f>'Pg. 7'!$I$12</f>
        <v>0</v>
      </c>
      <c r="X52">
        <v>13195</v>
      </c>
      <c r="BC52" t="e">
        <f>#REF!</f>
        <v>#REF!</v>
      </c>
      <c r="BD52">
        <v>54</v>
      </c>
      <c r="BG52" t="e">
        <f>#REF!</f>
        <v>#REF!</v>
      </c>
      <c r="BH52">
        <v>332</v>
      </c>
      <c r="CA52" t="e">
        <f>#REF!</f>
        <v>#REF!</v>
      </c>
      <c r="CB52">
        <v>3193</v>
      </c>
      <c r="CE52" t="e">
        <f>#REF!</f>
        <v>#REF!</v>
      </c>
      <c r="CF52">
        <v>4272</v>
      </c>
      <c r="CG52" t="e">
        <f>#REF!</f>
        <v>#REF!</v>
      </c>
      <c r="CH52">
        <v>96</v>
      </c>
      <c r="CK52" t="e">
        <f>#REF!</f>
        <v>#REF!</v>
      </c>
      <c r="CL52">
        <v>126</v>
      </c>
      <c r="CS52" t="e">
        <f>#REF!</f>
        <v>#REF!</v>
      </c>
      <c r="CT52">
        <v>48</v>
      </c>
      <c r="CW52" t="e">
        <f>#REF!</f>
        <v>#REF!</v>
      </c>
      <c r="CX52">
        <v>267</v>
      </c>
      <c r="DC52" t="e">
        <f>#REF!</f>
        <v>#REF!</v>
      </c>
      <c r="DD52">
        <v>166</v>
      </c>
      <c r="DU52" t="e">
        <f>#REF!</f>
        <v>#REF!</v>
      </c>
      <c r="DV52">
        <v>106</v>
      </c>
    </row>
    <row r="53" spans="23:126" x14ac:dyDescent="0.3">
      <c r="W53" s="104">
        <f>'Pg. 7'!$J$12</f>
        <v>0</v>
      </c>
      <c r="X53">
        <v>13196</v>
      </c>
      <c r="BC53" t="e">
        <f>#REF!</f>
        <v>#REF!</v>
      </c>
      <c r="BD53">
        <v>55</v>
      </c>
      <c r="BG53" t="e">
        <f>#REF!</f>
        <v>#REF!</v>
      </c>
      <c r="BH53">
        <v>333</v>
      </c>
      <c r="CA53" t="e">
        <f>#REF!</f>
        <v>#REF!</v>
      </c>
      <c r="CB53">
        <v>3194</v>
      </c>
      <c r="CE53" t="e">
        <f>#REF!</f>
        <v>#REF!</v>
      </c>
      <c r="CF53">
        <v>4273</v>
      </c>
      <c r="CG53" t="e">
        <f>#REF!</f>
        <v>#REF!</v>
      </c>
      <c r="CH53">
        <v>97</v>
      </c>
      <c r="CK53" t="e">
        <f>#REF!</f>
        <v>#REF!</v>
      </c>
      <c r="CL53">
        <v>127</v>
      </c>
      <c r="CS53" t="e">
        <f>#REF!</f>
        <v>#REF!</v>
      </c>
      <c r="CT53">
        <v>49</v>
      </c>
      <c r="CW53" t="e">
        <f>#REF!</f>
        <v>#REF!</v>
      </c>
      <c r="CX53">
        <v>268</v>
      </c>
      <c r="DC53" t="e">
        <f>#REF!</f>
        <v>#REF!</v>
      </c>
      <c r="DD53">
        <v>167</v>
      </c>
      <c r="DU53" t="e">
        <f>#REF!</f>
        <v>#REF!</v>
      </c>
      <c r="DV53">
        <v>107</v>
      </c>
    </row>
    <row r="54" spans="23:126" x14ac:dyDescent="0.3">
      <c r="W54" s="104">
        <f>'Pg. 7'!$K$12</f>
        <v>0</v>
      </c>
      <c r="X54">
        <v>13197</v>
      </c>
      <c r="BC54" t="e">
        <f>#REF!</f>
        <v>#REF!</v>
      </c>
      <c r="BD54">
        <v>56</v>
      </c>
      <c r="BG54" t="e">
        <f>#REF!</f>
        <v>#REF!</v>
      </c>
      <c r="BH54">
        <v>334</v>
      </c>
      <c r="CA54" t="e">
        <f>#REF!</f>
        <v>#REF!</v>
      </c>
      <c r="CB54">
        <v>3195</v>
      </c>
      <c r="CE54" t="e">
        <f>#REF!</f>
        <v>#REF!</v>
      </c>
      <c r="CF54">
        <v>4274</v>
      </c>
      <c r="CG54" t="e">
        <f>#REF!</f>
        <v>#REF!</v>
      </c>
      <c r="CH54">
        <v>98</v>
      </c>
      <c r="CK54" t="e">
        <f>#REF!</f>
        <v>#REF!</v>
      </c>
      <c r="CL54">
        <v>128</v>
      </c>
      <c r="CS54" t="e">
        <f>#REF!</f>
        <v>#REF!</v>
      </c>
      <c r="CT54">
        <v>50</v>
      </c>
      <c r="CW54" t="e">
        <f>#REF!</f>
        <v>#REF!</v>
      </c>
      <c r="CX54">
        <v>269</v>
      </c>
      <c r="DC54" t="e">
        <f>#REF!</f>
        <v>#REF!</v>
      </c>
      <c r="DD54">
        <v>168</v>
      </c>
      <c r="DU54" t="e">
        <f>#REF!</f>
        <v>#REF!</v>
      </c>
      <c r="DV54">
        <v>108</v>
      </c>
    </row>
    <row r="55" spans="23:126" x14ac:dyDescent="0.3">
      <c r="W55" s="104">
        <f>'Pg. 7'!$L$12</f>
        <v>80116.099999999977</v>
      </c>
      <c r="X55">
        <v>13198</v>
      </c>
      <c r="BC55" t="e">
        <f>#REF!</f>
        <v>#REF!</v>
      </c>
      <c r="BD55">
        <v>57</v>
      </c>
      <c r="BG55" t="e">
        <f>#REF!</f>
        <v>#REF!</v>
      </c>
      <c r="BH55">
        <v>335</v>
      </c>
      <c r="CA55" t="e">
        <f>#REF!</f>
        <v>#REF!</v>
      </c>
      <c r="CB55">
        <v>3196</v>
      </c>
      <c r="CE55" t="e">
        <f>#REF!</f>
        <v>#REF!</v>
      </c>
      <c r="CF55">
        <v>4275</v>
      </c>
      <c r="CG55" t="e">
        <f>#REF!</f>
        <v>#REF!</v>
      </c>
      <c r="CH55">
        <v>99</v>
      </c>
      <c r="CK55" t="e">
        <f>#REF!</f>
        <v>#REF!</v>
      </c>
      <c r="CL55">
        <v>129</v>
      </c>
      <c r="CS55" t="e">
        <f>#REF!</f>
        <v>#REF!</v>
      </c>
      <c r="CT55">
        <v>51</v>
      </c>
      <c r="CW55" t="e">
        <f>#REF!</f>
        <v>#REF!</v>
      </c>
      <c r="CX55">
        <v>270</v>
      </c>
      <c r="DC55" t="e">
        <f>#REF!</f>
        <v>#REF!</v>
      </c>
      <c r="DD55">
        <v>169</v>
      </c>
      <c r="DU55" t="e">
        <f>#REF!</f>
        <v>#REF!</v>
      </c>
      <c r="DV55">
        <v>109</v>
      </c>
    </row>
    <row r="56" spans="23:126" x14ac:dyDescent="0.3">
      <c r="W56" s="104">
        <f>'Pg. 7'!$C$13</f>
        <v>0</v>
      </c>
      <c r="X56">
        <v>13199</v>
      </c>
      <c r="BC56" t="e">
        <f>#REF!</f>
        <v>#REF!</v>
      </c>
      <c r="BD56">
        <v>58</v>
      </c>
      <c r="BG56" t="e">
        <f>#REF!</f>
        <v>#REF!</v>
      </c>
      <c r="BH56">
        <v>336</v>
      </c>
      <c r="CA56" t="e">
        <f>#REF!</f>
        <v>#REF!</v>
      </c>
      <c r="CB56">
        <v>3197</v>
      </c>
      <c r="CE56" t="e">
        <f>#REF!</f>
        <v>#REF!</v>
      </c>
      <c r="CF56">
        <v>4276</v>
      </c>
      <c r="CG56" t="e">
        <f>#REF!</f>
        <v>#REF!</v>
      </c>
      <c r="CH56">
        <v>100</v>
      </c>
      <c r="CK56" t="e">
        <f>#REF!</f>
        <v>#REF!</v>
      </c>
      <c r="CL56">
        <v>130</v>
      </c>
      <c r="CS56" t="e">
        <f>#REF!</f>
        <v>#REF!</v>
      </c>
      <c r="CT56">
        <v>52</v>
      </c>
      <c r="CW56" t="e">
        <f>#REF!</f>
        <v>#REF!</v>
      </c>
      <c r="CX56">
        <v>271</v>
      </c>
      <c r="DC56" t="e">
        <f>#REF!</f>
        <v>#REF!</v>
      </c>
      <c r="DD56">
        <v>170</v>
      </c>
      <c r="DU56" t="e">
        <f>#REF!</f>
        <v>#REF!</v>
      </c>
      <c r="DV56">
        <v>112</v>
      </c>
    </row>
    <row r="57" spans="23:126" x14ac:dyDescent="0.3">
      <c r="W57" s="104">
        <f>'Pg. 7'!$D$13</f>
        <v>0</v>
      </c>
      <c r="X57">
        <v>13200</v>
      </c>
      <c r="BC57" t="e">
        <f>#REF!</f>
        <v>#REF!</v>
      </c>
      <c r="BD57">
        <v>59</v>
      </c>
      <c r="BG57" t="e">
        <f>#REF!</f>
        <v>#REF!</v>
      </c>
      <c r="BH57">
        <v>337</v>
      </c>
      <c r="CA57" t="e">
        <f>#REF!</f>
        <v>#REF!</v>
      </c>
      <c r="CB57">
        <v>3198</v>
      </c>
      <c r="CE57" t="e">
        <f>#REF!</f>
        <v>#REF!</v>
      </c>
      <c r="CF57">
        <v>4277</v>
      </c>
      <c r="CG57" t="e">
        <f>#REF!</f>
        <v>#REF!</v>
      </c>
      <c r="CH57">
        <v>105</v>
      </c>
      <c r="CK57" t="e">
        <f>#REF!</f>
        <v>#REF!</v>
      </c>
      <c r="CL57">
        <v>131</v>
      </c>
      <c r="CS57" t="e">
        <f>#REF!</f>
        <v>#REF!</v>
      </c>
      <c r="CT57">
        <v>53</v>
      </c>
      <c r="CW57" t="e">
        <f>#REF!</f>
        <v>#REF!</v>
      </c>
      <c r="CX57">
        <v>272</v>
      </c>
      <c r="DC57" t="e">
        <f>#REF!</f>
        <v>#REF!</v>
      </c>
      <c r="DD57">
        <v>171</v>
      </c>
      <c r="DU57" t="e">
        <f>#REF!</f>
        <v>#REF!</v>
      </c>
      <c r="DV57">
        <v>113</v>
      </c>
    </row>
    <row r="58" spans="23:126" x14ac:dyDescent="0.3">
      <c r="W58" s="104">
        <f>'Pg. 7'!$E$13</f>
        <v>0</v>
      </c>
      <c r="X58">
        <v>13201</v>
      </c>
      <c r="BC58" t="e">
        <f>#REF!</f>
        <v>#REF!</v>
      </c>
      <c r="BD58">
        <v>60</v>
      </c>
      <c r="BG58" t="e">
        <f>#REF!</f>
        <v>#REF!</v>
      </c>
      <c r="BH58">
        <v>338</v>
      </c>
      <c r="CA58" t="e">
        <f>#REF!</f>
        <v>#REF!</v>
      </c>
      <c r="CB58">
        <v>3199</v>
      </c>
      <c r="CE58" t="e">
        <f>#REF!</f>
        <v>#REF!</v>
      </c>
      <c r="CF58">
        <v>4278</v>
      </c>
      <c r="CG58" t="e">
        <f>#REF!</f>
        <v>#REF!</v>
      </c>
      <c r="CH58">
        <v>106</v>
      </c>
      <c r="CK58" t="e">
        <f>#REF!</f>
        <v>#REF!</v>
      </c>
      <c r="CL58">
        <v>132</v>
      </c>
      <c r="CS58" t="e">
        <f>#REF!</f>
        <v>#REF!</v>
      </c>
      <c r="CT58">
        <v>54</v>
      </c>
      <c r="CW58" t="e">
        <f>#REF!</f>
        <v>#REF!</v>
      </c>
      <c r="CX58">
        <v>273</v>
      </c>
      <c r="DC58" t="e">
        <f>#REF!</f>
        <v>#REF!</v>
      </c>
      <c r="DD58">
        <v>172</v>
      </c>
      <c r="DU58" t="e">
        <f>#REF!</f>
        <v>#REF!</v>
      </c>
      <c r="DV58">
        <v>116</v>
      </c>
    </row>
    <row r="59" spans="23:126" x14ac:dyDescent="0.3">
      <c r="W59" s="104">
        <f>'Pg. 7'!$F$13</f>
        <v>4410.9647000000014</v>
      </c>
      <c r="X59">
        <v>13202</v>
      </c>
      <c r="BC59" t="e">
        <f>#REF!</f>
        <v>#REF!</v>
      </c>
      <c r="BD59">
        <v>61</v>
      </c>
      <c r="BG59" t="e">
        <f>#REF!</f>
        <v>#REF!</v>
      </c>
      <c r="BH59">
        <v>339</v>
      </c>
      <c r="CA59" t="e">
        <f>#REF!</f>
        <v>#REF!</v>
      </c>
      <c r="CB59">
        <v>3200</v>
      </c>
      <c r="CE59" t="e">
        <f>#REF!</f>
        <v>#REF!</v>
      </c>
      <c r="CF59">
        <v>4279</v>
      </c>
      <c r="CG59" t="e">
        <f>#REF!</f>
        <v>#REF!</v>
      </c>
      <c r="CH59">
        <v>107</v>
      </c>
      <c r="CK59" t="e">
        <f>#REF!</f>
        <v>#REF!</v>
      </c>
      <c r="CL59">
        <v>133</v>
      </c>
      <c r="CS59" t="e">
        <f>#REF!</f>
        <v>#REF!</v>
      </c>
      <c r="CT59">
        <v>55</v>
      </c>
      <c r="CW59" t="e">
        <f>#REF!</f>
        <v>#REF!</v>
      </c>
      <c r="CX59">
        <v>274</v>
      </c>
      <c r="DC59" t="e">
        <f>#REF!</f>
        <v>#REF!</v>
      </c>
      <c r="DD59">
        <v>173</v>
      </c>
      <c r="DU59" t="e">
        <f>#REF!</f>
        <v>#REF!</v>
      </c>
      <c r="DV59">
        <v>117</v>
      </c>
    </row>
    <row r="60" spans="23:126" x14ac:dyDescent="0.3">
      <c r="W60" s="104">
        <f>'Pg. 7'!$G$13</f>
        <v>0</v>
      </c>
      <c r="X60">
        <v>13203</v>
      </c>
      <c r="BC60" t="e">
        <f>#REF!</f>
        <v>#REF!</v>
      </c>
      <c r="BD60">
        <v>62</v>
      </c>
      <c r="BG60" t="e">
        <f>#REF!</f>
        <v>#REF!</v>
      </c>
      <c r="BH60">
        <v>340</v>
      </c>
      <c r="CA60" t="e">
        <f>#REF!</f>
        <v>#REF!</v>
      </c>
      <c r="CB60">
        <v>3201</v>
      </c>
      <c r="CE60" t="e">
        <f>#REF!</f>
        <v>#REF!</v>
      </c>
      <c r="CF60">
        <v>4280</v>
      </c>
      <c r="CG60" t="e">
        <f>#REF!</f>
        <v>#REF!</v>
      </c>
      <c r="CH60">
        <v>108</v>
      </c>
      <c r="CK60" t="e">
        <f>#REF!</f>
        <v>#REF!</v>
      </c>
      <c r="CL60">
        <v>134</v>
      </c>
      <c r="CS60" t="e">
        <f>#REF!</f>
        <v>#REF!</v>
      </c>
      <c r="CT60">
        <v>56</v>
      </c>
      <c r="CW60" t="e">
        <f>#REF!</f>
        <v>#REF!</v>
      </c>
      <c r="CX60">
        <v>275</v>
      </c>
      <c r="DC60" t="e">
        <f>#REF!</f>
        <v>#REF!</v>
      </c>
      <c r="DD60">
        <v>174</v>
      </c>
      <c r="DU60" t="e">
        <f>#REF!</f>
        <v>#REF!</v>
      </c>
      <c r="DV60">
        <v>118</v>
      </c>
    </row>
    <row r="61" spans="23:126" x14ac:dyDescent="0.3">
      <c r="W61" s="104">
        <f>'Pg. 7'!$H$13</f>
        <v>0</v>
      </c>
      <c r="X61">
        <v>13204</v>
      </c>
      <c r="BC61" t="e">
        <f>#REF!</f>
        <v>#REF!</v>
      </c>
      <c r="BD61">
        <v>63</v>
      </c>
      <c r="BG61" t="e">
        <f>#REF!</f>
        <v>#REF!</v>
      </c>
      <c r="BH61">
        <v>341</v>
      </c>
      <c r="CA61" t="e">
        <f>#REF!</f>
        <v>#REF!</v>
      </c>
      <c r="CB61">
        <v>3202</v>
      </c>
      <c r="CE61" t="e">
        <f>#REF!</f>
        <v>#REF!</v>
      </c>
      <c r="CF61">
        <v>4281</v>
      </c>
      <c r="CG61" t="e">
        <f>#REF!</f>
        <v>#REF!</v>
      </c>
      <c r="CH61">
        <v>109</v>
      </c>
      <c r="CK61" t="e">
        <f>#REF!</f>
        <v>#REF!</v>
      </c>
      <c r="CL61">
        <v>135</v>
      </c>
      <c r="CS61" t="e">
        <f>#REF!</f>
        <v>#REF!</v>
      </c>
      <c r="CT61">
        <v>57</v>
      </c>
      <c r="CW61" t="e">
        <f>#REF!</f>
        <v>#REF!</v>
      </c>
      <c r="CX61">
        <v>276</v>
      </c>
      <c r="DC61" t="e">
        <f>#REF!</f>
        <v>#REF!</v>
      </c>
      <c r="DD61">
        <v>176</v>
      </c>
      <c r="DU61" t="e">
        <f>#REF!</f>
        <v>#REF!</v>
      </c>
      <c r="DV61">
        <v>119</v>
      </c>
    </row>
    <row r="62" spans="23:126" x14ac:dyDescent="0.3">
      <c r="W62" s="104">
        <f>'Pg. 7'!$I$13</f>
        <v>0</v>
      </c>
      <c r="X62">
        <v>13205</v>
      </c>
      <c r="BC62" t="e">
        <f>#REF!</f>
        <v>#REF!</v>
      </c>
      <c r="BD62">
        <v>64</v>
      </c>
      <c r="BG62" t="e">
        <f>#REF!</f>
        <v>#REF!</v>
      </c>
      <c r="BH62">
        <v>342</v>
      </c>
      <c r="CA62" t="e">
        <f>#REF!</f>
        <v>#REF!</v>
      </c>
      <c r="CB62">
        <v>3203</v>
      </c>
      <c r="CE62" t="e">
        <f>#REF!</f>
        <v>#REF!</v>
      </c>
      <c r="CF62">
        <v>4282</v>
      </c>
      <c r="CG62" t="e">
        <f>#REF!</f>
        <v>#REF!</v>
      </c>
      <c r="CH62">
        <v>110</v>
      </c>
      <c r="CK62" t="e">
        <f>#REF!</f>
        <v>#REF!</v>
      </c>
      <c r="CL62">
        <v>136</v>
      </c>
      <c r="CS62" t="e">
        <f>#REF!</f>
        <v>#REF!</v>
      </c>
      <c r="CT62">
        <v>58</v>
      </c>
      <c r="CW62" t="e">
        <f>#REF!</f>
        <v>#REF!</v>
      </c>
      <c r="CX62">
        <v>277</v>
      </c>
      <c r="DU62" t="e">
        <f>#REF!</f>
        <v>#REF!</v>
      </c>
      <c r="DV62">
        <v>120</v>
      </c>
    </row>
    <row r="63" spans="23:126" x14ac:dyDescent="0.3">
      <c r="W63" s="104">
        <f>'Pg. 7'!$J$13</f>
        <v>0</v>
      </c>
      <c r="X63">
        <v>13206</v>
      </c>
      <c r="BC63" t="e">
        <f>#REF!</f>
        <v>#REF!</v>
      </c>
      <c r="BD63">
        <v>65</v>
      </c>
      <c r="BG63" t="e">
        <f>#REF!</f>
        <v>#REF!</v>
      </c>
      <c r="BH63">
        <v>343</v>
      </c>
      <c r="CA63" t="e">
        <f>#REF!</f>
        <v>#REF!</v>
      </c>
      <c r="CB63">
        <v>3204</v>
      </c>
      <c r="CE63" t="e">
        <f>#REF!</f>
        <v>#REF!</v>
      </c>
      <c r="CF63">
        <v>4283</v>
      </c>
      <c r="CG63" t="e">
        <f>#REF!</f>
        <v>#REF!</v>
      </c>
      <c r="CH63">
        <v>111</v>
      </c>
      <c r="CK63" t="e">
        <f>#REF!</f>
        <v>#REF!</v>
      </c>
      <c r="CL63">
        <v>137</v>
      </c>
      <c r="CS63" t="e">
        <f>#REF!</f>
        <v>#REF!</v>
      </c>
      <c r="CT63">
        <v>59</v>
      </c>
      <c r="CW63" t="e">
        <f>#REF!</f>
        <v>#REF!</v>
      </c>
      <c r="CX63">
        <v>278</v>
      </c>
      <c r="DU63" t="e">
        <f>#REF!</f>
        <v>#REF!</v>
      </c>
      <c r="DV63">
        <v>121</v>
      </c>
    </row>
    <row r="64" spans="23:126" x14ac:dyDescent="0.3">
      <c r="W64" s="104">
        <f>'Pg. 7'!$K$13</f>
        <v>0</v>
      </c>
      <c r="X64">
        <v>13207</v>
      </c>
      <c r="BC64" t="e">
        <f>#REF!</f>
        <v>#REF!</v>
      </c>
      <c r="BD64">
        <v>66</v>
      </c>
      <c r="BG64" t="e">
        <f>#REF!</f>
        <v>#REF!</v>
      </c>
      <c r="BH64">
        <v>344</v>
      </c>
      <c r="CA64" t="e">
        <f>#REF!</f>
        <v>#REF!</v>
      </c>
      <c r="CB64">
        <v>3205</v>
      </c>
      <c r="CE64" t="e">
        <f>#REF!</f>
        <v>#REF!</v>
      </c>
      <c r="CF64">
        <v>4284</v>
      </c>
      <c r="CG64" t="e">
        <f>#REF!</f>
        <v>#REF!</v>
      </c>
      <c r="CH64">
        <v>112</v>
      </c>
      <c r="CK64" t="e">
        <f>#REF!</f>
        <v>#REF!</v>
      </c>
      <c r="CL64">
        <v>138</v>
      </c>
      <c r="CS64" t="e">
        <f>#REF!</f>
        <v>#REF!</v>
      </c>
      <c r="CT64">
        <v>60</v>
      </c>
      <c r="CW64" t="e">
        <f>#REF!</f>
        <v>#REF!</v>
      </c>
      <c r="CX64">
        <v>279</v>
      </c>
      <c r="DU64" t="e">
        <f>#REF!</f>
        <v>#REF!</v>
      </c>
      <c r="DV64">
        <v>122</v>
      </c>
    </row>
    <row r="65" spans="23:126" x14ac:dyDescent="0.3">
      <c r="W65" s="104">
        <f>'Pg. 7'!$L$13</f>
        <v>136302.05000000002</v>
      </c>
      <c r="X65">
        <v>13208</v>
      </c>
      <c r="BC65" t="e">
        <f>#REF!</f>
        <v>#REF!</v>
      </c>
      <c r="BD65">
        <v>67</v>
      </c>
      <c r="BG65" t="e">
        <f>#REF!</f>
        <v>#REF!</v>
      </c>
      <c r="BH65">
        <v>345</v>
      </c>
      <c r="CA65" t="e">
        <f>#REF!</f>
        <v>#REF!</v>
      </c>
      <c r="CB65">
        <v>3206</v>
      </c>
      <c r="CE65" t="e">
        <f>#REF!</f>
        <v>#REF!</v>
      </c>
      <c r="CF65">
        <v>4285</v>
      </c>
      <c r="CG65" t="e">
        <f>#REF!</f>
        <v>#REF!</v>
      </c>
      <c r="CH65">
        <v>149</v>
      </c>
      <c r="CK65" t="e">
        <f>#REF!</f>
        <v>#REF!</v>
      </c>
      <c r="CL65">
        <v>139</v>
      </c>
      <c r="CS65" t="e">
        <f>#REF!</f>
        <v>#REF!</v>
      </c>
      <c r="CT65">
        <v>61</v>
      </c>
      <c r="CW65" t="e">
        <f>#REF!</f>
        <v>#REF!</v>
      </c>
      <c r="CX65">
        <v>280</v>
      </c>
      <c r="DU65" t="e">
        <f>#REF!</f>
        <v>#REF!</v>
      </c>
      <c r="DV65">
        <v>123</v>
      </c>
    </row>
    <row r="66" spans="23:126" x14ac:dyDescent="0.3">
      <c r="W66" s="104">
        <f>'Pg. 7'!$C$14</f>
        <v>1906329.769538</v>
      </c>
      <c r="X66">
        <v>13209</v>
      </c>
      <c r="BC66" t="e">
        <f>#REF!</f>
        <v>#REF!</v>
      </c>
      <c r="BD66">
        <v>68</v>
      </c>
      <c r="BG66" t="e">
        <f>#REF!</f>
        <v>#REF!</v>
      </c>
      <c r="BH66">
        <v>346</v>
      </c>
      <c r="CA66" t="e">
        <f>#REF!</f>
        <v>#REF!</v>
      </c>
      <c r="CB66">
        <v>3207</v>
      </c>
      <c r="CE66" t="e">
        <f>#REF!</f>
        <v>#REF!</v>
      </c>
      <c r="CF66">
        <v>4286</v>
      </c>
      <c r="CG66" t="e">
        <f>#REF!</f>
        <v>#REF!</v>
      </c>
      <c r="CH66">
        <v>150</v>
      </c>
      <c r="CK66" t="e">
        <f>#REF!</f>
        <v>#REF!</v>
      </c>
      <c r="CL66">
        <v>140</v>
      </c>
      <c r="CS66" t="e">
        <f>#REF!</f>
        <v>#REF!</v>
      </c>
      <c r="CT66">
        <v>62</v>
      </c>
      <c r="CW66" t="e">
        <f>#REF!</f>
        <v>#REF!</v>
      </c>
      <c r="CX66">
        <v>281</v>
      </c>
    </row>
    <row r="67" spans="23:126" x14ac:dyDescent="0.3">
      <c r="W67" s="104">
        <f>'Pg. 7'!$D$14</f>
        <v>162944.38532</v>
      </c>
      <c r="X67">
        <v>13210</v>
      </c>
      <c r="BC67" t="e">
        <f>#REF!</f>
        <v>#REF!</v>
      </c>
      <c r="BD67">
        <v>69</v>
      </c>
      <c r="BG67" t="e">
        <f>#REF!</f>
        <v>#REF!</v>
      </c>
      <c r="BH67">
        <v>347</v>
      </c>
      <c r="CA67" t="e">
        <f>#REF!</f>
        <v>#REF!</v>
      </c>
      <c r="CB67">
        <v>3208</v>
      </c>
      <c r="CE67" t="e">
        <f>#REF!</f>
        <v>#REF!</v>
      </c>
      <c r="CF67">
        <v>4287</v>
      </c>
      <c r="CG67" t="e">
        <f>#REF!</f>
        <v>#REF!</v>
      </c>
      <c r="CH67">
        <v>151</v>
      </c>
      <c r="CK67" t="e">
        <f>#REF!</f>
        <v>#REF!</v>
      </c>
      <c r="CL67">
        <v>141</v>
      </c>
      <c r="CS67" t="e">
        <f>#REF!</f>
        <v>#REF!</v>
      </c>
      <c r="CT67">
        <v>63</v>
      </c>
      <c r="CW67" t="e">
        <f>#REF!</f>
        <v>#REF!</v>
      </c>
      <c r="CX67">
        <v>282</v>
      </c>
    </row>
    <row r="68" spans="23:126" x14ac:dyDescent="0.3">
      <c r="W68" s="104">
        <f>'Pg. 7'!$E$14</f>
        <v>1134714.9565721664</v>
      </c>
      <c r="X68">
        <v>13211</v>
      </c>
      <c r="BC68" t="e">
        <f>#REF!</f>
        <v>#REF!</v>
      </c>
      <c r="BD68">
        <v>70</v>
      </c>
      <c r="BG68" t="e">
        <f>#REF!</f>
        <v>#REF!</v>
      </c>
      <c r="BH68">
        <v>348</v>
      </c>
      <c r="CA68" t="e">
        <f>#REF!</f>
        <v>#REF!</v>
      </c>
      <c r="CB68">
        <v>3209</v>
      </c>
      <c r="CE68" t="e">
        <f>#REF!</f>
        <v>#REF!</v>
      </c>
      <c r="CF68">
        <v>4288</v>
      </c>
      <c r="CG68" t="e">
        <f>#REF!</f>
        <v>#REF!</v>
      </c>
      <c r="CH68">
        <v>152</v>
      </c>
      <c r="CK68" t="e">
        <f>#REF!</f>
        <v>#REF!</v>
      </c>
      <c r="CL68">
        <v>142</v>
      </c>
      <c r="CS68" t="e">
        <f>#REF!</f>
        <v>#REF!</v>
      </c>
      <c r="CT68">
        <v>64</v>
      </c>
      <c r="CW68" t="e">
        <f>#REF!</f>
        <v>#REF!</v>
      </c>
      <c r="CX68">
        <v>283</v>
      </c>
    </row>
    <row r="69" spans="23:126" x14ac:dyDescent="0.3">
      <c r="W69" s="104">
        <f>'Pg. 7'!$F$14</f>
        <v>56278.697669000001</v>
      </c>
      <c r="X69">
        <v>13212</v>
      </c>
      <c r="BC69" t="e">
        <f>#REF!</f>
        <v>#REF!</v>
      </c>
      <c r="BD69">
        <v>71</v>
      </c>
      <c r="BG69" t="e">
        <f>#REF!</f>
        <v>#REF!</v>
      </c>
      <c r="BH69">
        <v>349</v>
      </c>
      <c r="CA69" t="e">
        <f>#REF!</f>
        <v>#REF!</v>
      </c>
      <c r="CB69">
        <v>3210</v>
      </c>
      <c r="CE69" t="e">
        <f>#REF!</f>
        <v>#REF!</v>
      </c>
      <c r="CF69">
        <v>4289</v>
      </c>
      <c r="CG69" t="e">
        <f>#REF!</f>
        <v>#REF!</v>
      </c>
      <c r="CH69">
        <v>153</v>
      </c>
      <c r="CK69" t="e">
        <f>#REF!</f>
        <v>#REF!</v>
      </c>
      <c r="CL69">
        <v>143</v>
      </c>
      <c r="CS69" t="e">
        <f>#REF!</f>
        <v>#REF!</v>
      </c>
      <c r="CT69">
        <v>65</v>
      </c>
      <c r="CW69" t="e">
        <f>#REF!</f>
        <v>#REF!</v>
      </c>
      <c r="CX69">
        <v>284</v>
      </c>
    </row>
    <row r="70" spans="23:126" x14ac:dyDescent="0.3">
      <c r="W70" s="104">
        <f>'Pg. 7'!$G$14</f>
        <v>580591.82109799993</v>
      </c>
      <c r="X70">
        <v>13213</v>
      </c>
      <c r="BC70" t="e">
        <f>#REF!</f>
        <v>#REF!</v>
      </c>
      <c r="BD70">
        <v>72</v>
      </c>
      <c r="BG70" t="e">
        <f>#REF!</f>
        <v>#REF!</v>
      </c>
      <c r="BH70">
        <v>350</v>
      </c>
      <c r="CA70" t="e">
        <f>#REF!</f>
        <v>#REF!</v>
      </c>
      <c r="CB70">
        <v>3211</v>
      </c>
      <c r="CE70" t="e">
        <f>#REF!</f>
        <v>#REF!</v>
      </c>
      <c r="CF70">
        <v>4290</v>
      </c>
      <c r="CG70" t="e">
        <f>#REF!</f>
        <v>#REF!</v>
      </c>
      <c r="CH70">
        <v>154</v>
      </c>
      <c r="CK70" t="e">
        <f>#REF!</f>
        <v>#REF!</v>
      </c>
      <c r="CL70">
        <v>144</v>
      </c>
      <c r="CS70" t="e">
        <f>#REF!</f>
        <v>#REF!</v>
      </c>
      <c r="CT70">
        <v>66</v>
      </c>
      <c r="CW70" t="e">
        <f>#REF!</f>
        <v>#REF!</v>
      </c>
      <c r="CX70">
        <v>285</v>
      </c>
    </row>
    <row r="71" spans="23:126" x14ac:dyDescent="0.3">
      <c r="W71" s="104">
        <f>'Pg. 7'!$H$14</f>
        <v>18331</v>
      </c>
      <c r="X71">
        <v>13214</v>
      </c>
      <c r="BC71" t="e">
        <f>#REF!</f>
        <v>#REF!</v>
      </c>
      <c r="BD71">
        <v>73</v>
      </c>
      <c r="BG71" t="e">
        <f>#REF!</f>
        <v>#REF!</v>
      </c>
      <c r="BH71">
        <v>351</v>
      </c>
      <c r="CA71" t="e">
        <f>#REF!</f>
        <v>#REF!</v>
      </c>
      <c r="CB71">
        <v>3212</v>
      </c>
      <c r="CE71" t="e">
        <f>#REF!</f>
        <v>#REF!</v>
      </c>
      <c r="CF71">
        <v>4291</v>
      </c>
      <c r="CG71" t="e">
        <f>#REF!</f>
        <v>#REF!</v>
      </c>
      <c r="CH71">
        <v>155</v>
      </c>
      <c r="CK71" t="e">
        <f>#REF!</f>
        <v>#REF!</v>
      </c>
      <c r="CL71">
        <v>145</v>
      </c>
      <c r="CS71" t="e">
        <f>#REF!</f>
        <v>#REF!</v>
      </c>
      <c r="CT71">
        <v>67</v>
      </c>
      <c r="CW71" t="e">
        <f>#REF!</f>
        <v>#REF!</v>
      </c>
      <c r="CX71">
        <v>286</v>
      </c>
    </row>
    <row r="72" spans="23:126" x14ac:dyDescent="0.3">
      <c r="W72" s="104">
        <f>'Pg. 7'!$I$14</f>
        <v>225387.5</v>
      </c>
      <c r="X72">
        <v>13215</v>
      </c>
      <c r="BC72" t="e">
        <f>#REF!</f>
        <v>#REF!</v>
      </c>
      <c r="BD72">
        <v>74</v>
      </c>
      <c r="BG72" t="e">
        <f>#REF!</f>
        <v>#REF!</v>
      </c>
      <c r="BH72">
        <v>352</v>
      </c>
      <c r="CA72" t="e">
        <f>#REF!</f>
        <v>#REF!</v>
      </c>
      <c r="CB72">
        <v>3213</v>
      </c>
      <c r="CE72" t="e">
        <f>#REF!</f>
        <v>#REF!</v>
      </c>
      <c r="CF72">
        <v>4292</v>
      </c>
      <c r="CG72" t="e">
        <f>#REF!</f>
        <v>#REF!</v>
      </c>
      <c r="CH72">
        <v>156</v>
      </c>
      <c r="CK72" t="e">
        <f>#REF!</f>
        <v>#REF!</v>
      </c>
      <c r="CL72">
        <v>146</v>
      </c>
      <c r="CS72" t="e">
        <f>#REF!</f>
        <v>#REF!</v>
      </c>
      <c r="CT72">
        <v>68</v>
      </c>
      <c r="CW72" t="e">
        <f>#REF!</f>
        <v>#REF!</v>
      </c>
      <c r="CX72">
        <v>287</v>
      </c>
    </row>
    <row r="73" spans="23:126" x14ac:dyDescent="0.3">
      <c r="W73" s="104">
        <f>'Pg. 7'!$J$14</f>
        <v>0</v>
      </c>
      <c r="X73">
        <v>13216</v>
      </c>
      <c r="BC73" t="e">
        <f>#REF!</f>
        <v>#REF!</v>
      </c>
      <c r="BD73">
        <v>75</v>
      </c>
      <c r="BG73" t="e">
        <f>#REF!</f>
        <v>#REF!</v>
      </c>
      <c r="BH73">
        <v>353</v>
      </c>
      <c r="CA73" t="e">
        <f>#REF!</f>
        <v>#REF!</v>
      </c>
      <c r="CB73">
        <v>3214</v>
      </c>
      <c r="CE73" t="e">
        <f>#REF!</f>
        <v>#REF!</v>
      </c>
      <c r="CF73">
        <v>4293</v>
      </c>
      <c r="CG73" t="e">
        <f>#REF!</f>
        <v>#REF!</v>
      </c>
      <c r="CH73">
        <v>157</v>
      </c>
      <c r="CK73" t="e">
        <f>#REF!</f>
        <v>#REF!</v>
      </c>
      <c r="CL73">
        <v>147</v>
      </c>
      <c r="CS73" t="e">
        <f>#REF!</f>
        <v>#REF!</v>
      </c>
      <c r="CT73">
        <v>69</v>
      </c>
      <c r="CW73" t="e">
        <f>#REF!</f>
        <v>#REF!</v>
      </c>
      <c r="CX73">
        <v>288</v>
      </c>
    </row>
    <row r="74" spans="23:126" x14ac:dyDescent="0.3">
      <c r="W74" s="104">
        <f>'Pg. 7'!$K$14</f>
        <v>0</v>
      </c>
      <c r="X74">
        <v>13217</v>
      </c>
      <c r="BC74" t="e">
        <f>#REF!</f>
        <v>#REF!</v>
      </c>
      <c r="BD74">
        <v>76</v>
      </c>
      <c r="BG74" t="e">
        <f>#REF!</f>
        <v>#REF!</v>
      </c>
      <c r="BH74">
        <v>354</v>
      </c>
      <c r="CA74" t="e">
        <f>#REF!</f>
        <v>#REF!</v>
      </c>
      <c r="CB74">
        <v>3215</v>
      </c>
      <c r="CE74" t="e">
        <f>#REF!</f>
        <v>#REF!</v>
      </c>
      <c r="CF74">
        <v>4294</v>
      </c>
      <c r="CG74" t="e">
        <f>#REF!</f>
        <v>#REF!</v>
      </c>
      <c r="CH74">
        <v>158</v>
      </c>
      <c r="CK74" t="e">
        <f>#REF!</f>
        <v>#REF!</v>
      </c>
      <c r="CL74">
        <v>148</v>
      </c>
      <c r="CS74" t="e">
        <f>#REF!</f>
        <v>#REF!</v>
      </c>
      <c r="CT74">
        <v>70</v>
      </c>
      <c r="CW74" t="e">
        <f>#REF!</f>
        <v>#REF!</v>
      </c>
      <c r="CX74">
        <v>289</v>
      </c>
    </row>
    <row r="75" spans="23:126" x14ac:dyDescent="0.3">
      <c r="W75" s="104">
        <f>'Pg. 7'!$L$14</f>
        <v>216418.15</v>
      </c>
      <c r="X75">
        <v>13218</v>
      </c>
      <c r="BC75" t="e">
        <f>#REF!</f>
        <v>#REF!</v>
      </c>
      <c r="BD75">
        <v>77</v>
      </c>
      <c r="BG75" t="e">
        <f>#REF!</f>
        <v>#REF!</v>
      </c>
      <c r="BH75">
        <v>355</v>
      </c>
      <c r="CA75" t="e">
        <f>#REF!</f>
        <v>#REF!</v>
      </c>
      <c r="CB75">
        <v>3216</v>
      </c>
      <c r="CE75" t="e">
        <f>#REF!</f>
        <v>#REF!</v>
      </c>
      <c r="CF75">
        <v>4295</v>
      </c>
      <c r="CG75" t="e">
        <f>#REF!</f>
        <v>#REF!</v>
      </c>
      <c r="CH75">
        <v>159</v>
      </c>
      <c r="CK75" t="e">
        <f>#REF!</f>
        <v>#REF!</v>
      </c>
      <c r="CL75">
        <v>161</v>
      </c>
      <c r="CS75" t="e">
        <f>#REF!</f>
        <v>#REF!</v>
      </c>
      <c r="CT75">
        <v>71</v>
      </c>
      <c r="CW75" t="e">
        <f>#REF!</f>
        <v>#REF!</v>
      </c>
      <c r="CX75">
        <v>290</v>
      </c>
    </row>
    <row r="76" spans="23:126" x14ac:dyDescent="0.3">
      <c r="W76" s="104">
        <f>'Pg. 7'!$M$8</f>
        <v>1498196</v>
      </c>
      <c r="X76">
        <v>13220</v>
      </c>
      <c r="BC76" t="e">
        <f>#REF!</f>
        <v>#REF!</v>
      </c>
      <c r="BD76">
        <v>78</v>
      </c>
      <c r="BG76" t="e">
        <f>#REF!</f>
        <v>#REF!</v>
      </c>
      <c r="BH76">
        <v>356</v>
      </c>
      <c r="CA76" t="e">
        <f>#REF!</f>
        <v>#REF!</v>
      </c>
      <c r="CB76">
        <v>3217</v>
      </c>
      <c r="CE76" t="e">
        <f>#REF!</f>
        <v>#REF!</v>
      </c>
      <c r="CF76">
        <v>4296</v>
      </c>
      <c r="CG76" t="e">
        <f>#REF!</f>
        <v>#REF!</v>
      </c>
      <c r="CH76">
        <v>165</v>
      </c>
      <c r="CK76" t="e">
        <f>#REF!</f>
        <v>#REF!</v>
      </c>
      <c r="CL76">
        <v>162</v>
      </c>
      <c r="CS76" t="e">
        <f>#REF!</f>
        <v>#REF!</v>
      </c>
      <c r="CT76">
        <v>72</v>
      </c>
      <c r="CW76" t="e">
        <f>#REF!</f>
        <v>#REF!</v>
      </c>
      <c r="CX76">
        <v>291</v>
      </c>
    </row>
    <row r="77" spans="23:126" x14ac:dyDescent="0.3">
      <c r="W77" s="104">
        <f>'Pg. 7'!$M$9</f>
        <v>530957.48200000008</v>
      </c>
      <c r="X77">
        <v>13221</v>
      </c>
      <c r="BC77" t="e">
        <f>#REF!</f>
        <v>#REF!</v>
      </c>
      <c r="BD77">
        <v>79</v>
      </c>
      <c r="BG77" t="e">
        <f>#REF!</f>
        <v>#REF!</v>
      </c>
      <c r="BH77">
        <v>357</v>
      </c>
      <c r="CA77" t="e">
        <f>#REF!</f>
        <v>#REF!</v>
      </c>
      <c r="CB77">
        <v>3218</v>
      </c>
      <c r="CE77" t="e">
        <f>#REF!</f>
        <v>#REF!</v>
      </c>
      <c r="CF77">
        <v>4297</v>
      </c>
      <c r="CK77" t="e">
        <f>#REF!</f>
        <v>#REF!</v>
      </c>
      <c r="CL77">
        <v>163</v>
      </c>
      <c r="CS77" t="e">
        <f>#REF!</f>
        <v>#REF!</v>
      </c>
      <c r="CT77">
        <v>73</v>
      </c>
      <c r="CW77" t="e">
        <f>#REF!</f>
        <v>#REF!</v>
      </c>
      <c r="CX77">
        <v>292</v>
      </c>
    </row>
    <row r="78" spans="23:126" x14ac:dyDescent="0.3">
      <c r="W78" s="104">
        <f>'Pg. 7'!$M$10</f>
        <v>1887121.3057211663</v>
      </c>
      <c r="X78">
        <v>13222</v>
      </c>
      <c r="BC78" t="e">
        <f>#REF!</f>
        <v>#REF!</v>
      </c>
      <c r="BD78">
        <v>80</v>
      </c>
      <c r="BG78" t="e">
        <f>#REF!</f>
        <v>#REF!</v>
      </c>
      <c r="BH78">
        <v>358</v>
      </c>
      <c r="CA78" t="e">
        <f>#REF!</f>
        <v>#REF!</v>
      </c>
      <c r="CB78">
        <v>3219</v>
      </c>
      <c r="CE78" t="e">
        <f>#REF!</f>
        <v>#REF!</v>
      </c>
      <c r="CF78">
        <v>4298</v>
      </c>
      <c r="CK78" t="e">
        <f>#REF!</f>
        <v>#REF!</v>
      </c>
      <c r="CL78">
        <v>164</v>
      </c>
      <c r="CS78" t="e">
        <f>#REF!</f>
        <v>#REF!</v>
      </c>
      <c r="CT78">
        <v>74</v>
      </c>
      <c r="CW78" t="e">
        <f>#REF!</f>
        <v>#REF!</v>
      </c>
      <c r="CX78">
        <v>293</v>
      </c>
    </row>
    <row r="79" spans="23:126" x14ac:dyDescent="0.3">
      <c r="W79" s="104">
        <f>'Pg. 7'!$M$11</f>
        <v>163892.37777600001</v>
      </c>
      <c r="X79">
        <v>13224</v>
      </c>
      <c r="BC79" t="e">
        <f>#REF!</f>
        <v>#REF!</v>
      </c>
      <c r="BD79">
        <v>81</v>
      </c>
      <c r="BG79" t="e">
        <f>#REF!</f>
        <v>#REF!</v>
      </c>
      <c r="BH79">
        <v>359</v>
      </c>
      <c r="CA79" t="e">
        <f>#REF!</f>
        <v>#REF!</v>
      </c>
      <c r="CB79">
        <v>3220</v>
      </c>
      <c r="CE79" t="e">
        <f>#REF!</f>
        <v>#REF!</v>
      </c>
      <c r="CF79">
        <v>4299</v>
      </c>
      <c r="CS79" t="e">
        <f>#REF!</f>
        <v>#REF!</v>
      </c>
      <c r="CT79">
        <v>75</v>
      </c>
      <c r="CW79" t="e">
        <f>#REF!</f>
        <v>#REF!</v>
      </c>
      <c r="CX79">
        <v>294</v>
      </c>
    </row>
    <row r="80" spans="23:126" x14ac:dyDescent="0.3">
      <c r="W80" s="104">
        <f>'Pg. 7'!$M$12</f>
        <v>80116.099999999977</v>
      </c>
      <c r="X80">
        <v>13227</v>
      </c>
      <c r="BC80" t="e">
        <f>#REF!</f>
        <v>#REF!</v>
      </c>
      <c r="BD80">
        <v>82</v>
      </c>
      <c r="BG80" t="e">
        <f>#REF!</f>
        <v>#REF!</v>
      </c>
      <c r="BH80">
        <v>360</v>
      </c>
      <c r="CA80" t="e">
        <f>#REF!</f>
        <v>#REF!</v>
      </c>
      <c r="CB80">
        <v>3221</v>
      </c>
      <c r="CE80" t="e">
        <f>#REF!</f>
        <v>#REF!</v>
      </c>
      <c r="CF80">
        <v>4300</v>
      </c>
      <c r="CS80" t="e">
        <f>#REF!</f>
        <v>#REF!</v>
      </c>
      <c r="CT80">
        <v>76</v>
      </c>
      <c r="CW80" t="e">
        <f>#REF!</f>
        <v>#REF!</v>
      </c>
      <c r="CX80">
        <v>295</v>
      </c>
    </row>
    <row r="81" spans="23:102" x14ac:dyDescent="0.3">
      <c r="W81" s="104">
        <f>'Pg. 7'!$M$13</f>
        <v>140713.01470000003</v>
      </c>
      <c r="X81">
        <v>13228</v>
      </c>
      <c r="BC81" t="e">
        <f>#REF!</f>
        <v>#REF!</v>
      </c>
      <c r="BD81">
        <v>83</v>
      </c>
      <c r="BG81" t="e">
        <f>#REF!</f>
        <v>#REF!</v>
      </c>
      <c r="BH81">
        <v>361</v>
      </c>
      <c r="CA81" t="e">
        <f>#REF!</f>
        <v>#REF!</v>
      </c>
      <c r="CB81">
        <v>3222</v>
      </c>
      <c r="CE81" t="e">
        <f>#REF!</f>
        <v>#REF!</v>
      </c>
      <c r="CF81">
        <v>4301</v>
      </c>
      <c r="CS81" t="e">
        <f>#REF!</f>
        <v>#REF!</v>
      </c>
      <c r="CT81">
        <v>77</v>
      </c>
      <c r="CW81" t="e">
        <f>#REF!</f>
        <v>#REF!</v>
      </c>
      <c r="CX81">
        <v>296</v>
      </c>
    </row>
    <row r="82" spans="23:102" x14ac:dyDescent="0.3">
      <c r="W82">
        <f>'Pg. 7'!$M$14</f>
        <v>4300996.2801971668</v>
      </c>
      <c r="X82">
        <v>14384</v>
      </c>
      <c r="BC82" t="e">
        <f>#REF!</f>
        <v>#REF!</v>
      </c>
      <c r="BD82">
        <v>84</v>
      </c>
      <c r="BG82" t="e">
        <f>#REF!</f>
        <v>#REF!</v>
      </c>
      <c r="BH82">
        <v>362</v>
      </c>
      <c r="CA82" t="e">
        <f>#REF!</f>
        <v>#REF!</v>
      </c>
      <c r="CB82">
        <v>3223</v>
      </c>
      <c r="CE82" t="e">
        <f>#REF!</f>
        <v>#REF!</v>
      </c>
      <c r="CF82">
        <v>4302</v>
      </c>
      <c r="CS82" t="e">
        <f>#REF!</f>
        <v>#REF!</v>
      </c>
      <c r="CT82">
        <v>78</v>
      </c>
      <c r="CW82" t="e">
        <f>#REF!</f>
        <v>#REF!</v>
      </c>
      <c r="CX82">
        <v>297</v>
      </c>
    </row>
    <row r="83" spans="23:102" x14ac:dyDescent="0.3">
      <c r="BC83" t="e">
        <f>#REF!</f>
        <v>#REF!</v>
      </c>
      <c r="BD83">
        <v>85</v>
      </c>
      <c r="BG83" t="e">
        <f>#REF!</f>
        <v>#REF!</v>
      </c>
      <c r="BH83">
        <v>363</v>
      </c>
      <c r="CA83" t="e">
        <f>#REF!</f>
        <v>#REF!</v>
      </c>
      <c r="CB83">
        <v>3224</v>
      </c>
      <c r="CE83" t="e">
        <f>#REF!</f>
        <v>#REF!</v>
      </c>
      <c r="CF83">
        <v>4303</v>
      </c>
      <c r="CS83" t="e">
        <f>#REF!</f>
        <v>#REF!</v>
      </c>
      <c r="CT83">
        <v>79</v>
      </c>
      <c r="CW83" t="e">
        <f>#REF!</f>
        <v>#REF!</v>
      </c>
      <c r="CX83">
        <v>298</v>
      </c>
    </row>
    <row r="84" spans="23:102" x14ac:dyDescent="0.3">
      <c r="BC84" t="e">
        <f>#REF!</f>
        <v>#REF!</v>
      </c>
      <c r="BD84">
        <v>86</v>
      </c>
      <c r="BG84" t="e">
        <f>#REF!</f>
        <v>#REF!</v>
      </c>
      <c r="BH84">
        <v>364</v>
      </c>
      <c r="CA84" t="e">
        <f>#REF!</f>
        <v>#REF!</v>
      </c>
      <c r="CB84">
        <v>3225</v>
      </c>
      <c r="CE84" t="e">
        <f>#REF!</f>
        <v>#REF!</v>
      </c>
      <c r="CF84">
        <v>4304</v>
      </c>
      <c r="CS84" t="e">
        <f>#REF!</f>
        <v>#REF!</v>
      </c>
      <c r="CT84">
        <v>80</v>
      </c>
      <c r="CW84" t="e">
        <f>#REF!</f>
        <v>#REF!</v>
      </c>
      <c r="CX84">
        <v>299</v>
      </c>
    </row>
    <row r="85" spans="23:102" x14ac:dyDescent="0.3">
      <c r="BC85" t="e">
        <f>#REF!</f>
        <v>#REF!</v>
      </c>
      <c r="BD85">
        <v>87</v>
      </c>
      <c r="BG85" t="e">
        <f>#REF!</f>
        <v>#REF!</v>
      </c>
      <c r="BH85">
        <v>365</v>
      </c>
      <c r="CA85" t="e">
        <f>#REF!</f>
        <v>#REF!</v>
      </c>
      <c r="CB85">
        <v>3226</v>
      </c>
      <c r="CE85" t="e">
        <f>#REF!</f>
        <v>#REF!</v>
      </c>
      <c r="CF85">
        <v>4305</v>
      </c>
      <c r="CS85" t="e">
        <f>#REF!</f>
        <v>#REF!</v>
      </c>
      <c r="CT85">
        <v>81</v>
      </c>
      <c r="CW85" t="e">
        <f>#REF!</f>
        <v>#REF!</v>
      </c>
      <c r="CX85">
        <v>300</v>
      </c>
    </row>
    <row r="86" spans="23:102" x14ac:dyDescent="0.3">
      <c r="BC86" t="e">
        <f>#REF!</f>
        <v>#REF!</v>
      </c>
      <c r="BD86">
        <v>88</v>
      </c>
      <c r="BG86" t="e">
        <f>#REF!</f>
        <v>#REF!</v>
      </c>
      <c r="BH86">
        <v>366</v>
      </c>
      <c r="CA86" t="e">
        <f>#REF!</f>
        <v>#REF!</v>
      </c>
      <c r="CB86">
        <v>3227</v>
      </c>
      <c r="CE86" t="e">
        <f>#REF!</f>
        <v>#REF!</v>
      </c>
      <c r="CF86">
        <v>4306</v>
      </c>
      <c r="CS86" t="e">
        <f>#REF!</f>
        <v>#REF!</v>
      </c>
      <c r="CT86">
        <v>82</v>
      </c>
      <c r="CW86" t="e">
        <f>#REF!</f>
        <v>#REF!</v>
      </c>
      <c r="CX86">
        <v>301</v>
      </c>
    </row>
    <row r="87" spans="23:102" x14ac:dyDescent="0.3">
      <c r="BC87" t="e">
        <f>#REF!</f>
        <v>#REF!</v>
      </c>
      <c r="BD87">
        <v>89</v>
      </c>
      <c r="BG87" t="e">
        <f>#REF!</f>
        <v>#REF!</v>
      </c>
      <c r="BH87">
        <v>367</v>
      </c>
      <c r="CA87" t="e">
        <f>#REF!</f>
        <v>#REF!</v>
      </c>
      <c r="CB87">
        <v>3228</v>
      </c>
      <c r="CE87" t="e">
        <f>#REF!</f>
        <v>#REF!</v>
      </c>
      <c r="CF87">
        <v>4307</v>
      </c>
      <c r="CS87" t="e">
        <f>#REF!</f>
        <v>#REF!</v>
      </c>
      <c r="CT87">
        <v>83</v>
      </c>
      <c r="CW87" t="e">
        <f>#REF!</f>
        <v>#REF!</v>
      </c>
      <c r="CX87">
        <v>302</v>
      </c>
    </row>
    <row r="88" spans="23:102" x14ac:dyDescent="0.3">
      <c r="BC88" t="e">
        <f>#REF!</f>
        <v>#REF!</v>
      </c>
      <c r="BD88">
        <v>90</v>
      </c>
      <c r="BG88" t="e">
        <f>#REF!</f>
        <v>#REF!</v>
      </c>
      <c r="BH88">
        <v>368</v>
      </c>
      <c r="CA88" t="e">
        <f>#REF!</f>
        <v>#REF!</v>
      </c>
      <c r="CB88">
        <v>3229</v>
      </c>
      <c r="CE88" t="e">
        <f>#REF!</f>
        <v>#REF!</v>
      </c>
      <c r="CF88">
        <v>4308</v>
      </c>
      <c r="CS88" t="e">
        <f>#REF!</f>
        <v>#REF!</v>
      </c>
      <c r="CT88">
        <v>84</v>
      </c>
      <c r="CW88" t="e">
        <f>#REF!</f>
        <v>#REF!</v>
      </c>
      <c r="CX88">
        <v>303</v>
      </c>
    </row>
    <row r="89" spans="23:102" x14ac:dyDescent="0.3">
      <c r="BC89" t="e">
        <f>#REF!</f>
        <v>#REF!</v>
      </c>
      <c r="BD89">
        <v>91</v>
      </c>
      <c r="BG89" t="e">
        <f>#REF!</f>
        <v>#REF!</v>
      </c>
      <c r="BH89">
        <v>369</v>
      </c>
      <c r="CA89" t="e">
        <f>#REF!</f>
        <v>#REF!</v>
      </c>
      <c r="CB89">
        <v>3230</v>
      </c>
      <c r="CE89" t="e">
        <f>#REF!</f>
        <v>#REF!</v>
      </c>
      <c r="CF89">
        <v>4309</v>
      </c>
      <c r="CS89" t="e">
        <f>#REF!</f>
        <v>#REF!</v>
      </c>
      <c r="CT89">
        <v>85</v>
      </c>
      <c r="CW89" t="e">
        <f>#REF!</f>
        <v>#REF!</v>
      </c>
      <c r="CX89">
        <v>304</v>
      </c>
    </row>
    <row r="90" spans="23:102" x14ac:dyDescent="0.3">
      <c r="BC90" t="e">
        <f>#REF!</f>
        <v>#REF!</v>
      </c>
      <c r="BD90">
        <v>92</v>
      </c>
      <c r="BG90" t="e">
        <f>#REF!</f>
        <v>#REF!</v>
      </c>
      <c r="BH90">
        <v>370</v>
      </c>
      <c r="CA90" t="e">
        <f>#REF!</f>
        <v>#REF!</v>
      </c>
      <c r="CB90">
        <v>3231</v>
      </c>
      <c r="CE90" t="e">
        <f>#REF!</f>
        <v>#REF!</v>
      </c>
      <c r="CF90">
        <v>4310</v>
      </c>
      <c r="CS90" t="e">
        <f>#REF!</f>
        <v>#REF!</v>
      </c>
      <c r="CT90">
        <v>86</v>
      </c>
      <c r="CW90" t="e">
        <f>#REF!</f>
        <v>#REF!</v>
      </c>
      <c r="CX90">
        <v>305</v>
      </c>
    </row>
    <row r="91" spans="23:102" x14ac:dyDescent="0.3">
      <c r="BC91" t="e">
        <f>#REF!</f>
        <v>#REF!</v>
      </c>
      <c r="BD91">
        <v>93</v>
      </c>
      <c r="BG91" t="e">
        <f>#REF!</f>
        <v>#REF!</v>
      </c>
      <c r="BH91">
        <v>371</v>
      </c>
      <c r="CA91" t="e">
        <f>#REF!</f>
        <v>#REF!</v>
      </c>
      <c r="CB91">
        <v>3232</v>
      </c>
      <c r="CE91" t="e">
        <f>#REF!</f>
        <v>#REF!</v>
      </c>
      <c r="CF91">
        <v>4311</v>
      </c>
      <c r="CS91" t="e">
        <f>#REF!</f>
        <v>#REF!</v>
      </c>
      <c r="CT91">
        <v>87</v>
      </c>
      <c r="CW91" t="e">
        <f>#REF!</f>
        <v>#REF!</v>
      </c>
      <c r="CX91">
        <v>306</v>
      </c>
    </row>
    <row r="92" spans="23:102" x14ac:dyDescent="0.3">
      <c r="BC92" t="e">
        <f>#REF!</f>
        <v>#REF!</v>
      </c>
      <c r="BD92">
        <v>94</v>
      </c>
      <c r="BG92" t="e">
        <f>#REF!</f>
        <v>#REF!</v>
      </c>
      <c r="BH92">
        <v>372</v>
      </c>
      <c r="CA92" t="e">
        <f>#REF!</f>
        <v>#REF!</v>
      </c>
      <c r="CB92">
        <v>3233</v>
      </c>
      <c r="CE92" t="e">
        <f>#REF!</f>
        <v>#REF!</v>
      </c>
      <c r="CF92">
        <v>4312</v>
      </c>
      <c r="CS92" t="e">
        <f>#REF!</f>
        <v>#REF!</v>
      </c>
      <c r="CT92">
        <v>88</v>
      </c>
      <c r="CW92" t="e">
        <f>#REF!</f>
        <v>#REF!</v>
      </c>
      <c r="CX92">
        <v>307</v>
      </c>
    </row>
    <row r="93" spans="23:102" x14ac:dyDescent="0.3">
      <c r="BC93" t="e">
        <f>#REF!</f>
        <v>#REF!</v>
      </c>
      <c r="BD93">
        <v>95</v>
      </c>
      <c r="BG93" t="e">
        <f>#REF!</f>
        <v>#REF!</v>
      </c>
      <c r="BH93">
        <v>373</v>
      </c>
      <c r="CA93" t="e">
        <f>#REF!</f>
        <v>#REF!</v>
      </c>
      <c r="CB93">
        <v>3234</v>
      </c>
      <c r="CE93" t="e">
        <f>#REF!</f>
        <v>#REF!</v>
      </c>
      <c r="CF93">
        <v>4313</v>
      </c>
      <c r="CS93" t="e">
        <f>#REF!</f>
        <v>#REF!</v>
      </c>
      <c r="CT93">
        <v>89</v>
      </c>
      <c r="CW93" t="e">
        <f>#REF!</f>
        <v>#REF!</v>
      </c>
      <c r="CX93">
        <v>308</v>
      </c>
    </row>
    <row r="94" spans="23:102" x14ac:dyDescent="0.3">
      <c r="BC94" t="e">
        <f>#REF!</f>
        <v>#REF!</v>
      </c>
      <c r="BD94">
        <v>96</v>
      </c>
      <c r="BG94" t="e">
        <f>#REF!</f>
        <v>#REF!</v>
      </c>
      <c r="BH94">
        <v>374</v>
      </c>
      <c r="CA94" t="e">
        <f>#REF!</f>
        <v>#REF!</v>
      </c>
      <c r="CB94">
        <v>3235</v>
      </c>
      <c r="CE94" t="e">
        <f>#REF!</f>
        <v>#REF!</v>
      </c>
      <c r="CF94">
        <v>4314</v>
      </c>
      <c r="CS94" t="e">
        <f>#REF!</f>
        <v>#REF!</v>
      </c>
      <c r="CT94">
        <v>90</v>
      </c>
      <c r="CW94" t="e">
        <f>#REF!</f>
        <v>#REF!</v>
      </c>
      <c r="CX94">
        <v>309</v>
      </c>
    </row>
    <row r="95" spans="23:102" x14ac:dyDescent="0.3">
      <c r="BC95" t="e">
        <f>#REF!</f>
        <v>#REF!</v>
      </c>
      <c r="BD95">
        <v>97</v>
      </c>
      <c r="BG95" t="e">
        <f>#REF!</f>
        <v>#REF!</v>
      </c>
      <c r="BH95">
        <v>375</v>
      </c>
      <c r="CA95" t="e">
        <f>#REF!</f>
        <v>#REF!</v>
      </c>
      <c r="CB95">
        <v>3236</v>
      </c>
      <c r="CE95" t="e">
        <f>#REF!</f>
        <v>#REF!</v>
      </c>
      <c r="CF95">
        <v>4315</v>
      </c>
      <c r="CS95" t="e">
        <f>#REF!</f>
        <v>#REF!</v>
      </c>
      <c r="CT95">
        <v>91</v>
      </c>
      <c r="CW95" t="e">
        <f>#REF!</f>
        <v>#REF!</v>
      </c>
      <c r="CX95">
        <v>310</v>
      </c>
    </row>
    <row r="96" spans="23:102" x14ac:dyDescent="0.3">
      <c r="BC96" t="e">
        <f>#REF!</f>
        <v>#REF!</v>
      </c>
      <c r="BD96">
        <v>98</v>
      </c>
      <c r="BG96" t="e">
        <f>#REF!</f>
        <v>#REF!</v>
      </c>
      <c r="BH96">
        <v>376</v>
      </c>
      <c r="CA96" t="e">
        <f>#REF!</f>
        <v>#REF!</v>
      </c>
      <c r="CB96">
        <v>3237</v>
      </c>
      <c r="CE96" t="e">
        <f>#REF!</f>
        <v>#REF!</v>
      </c>
      <c r="CF96">
        <v>4316</v>
      </c>
      <c r="CS96" t="e">
        <f>#REF!</f>
        <v>#REF!</v>
      </c>
      <c r="CT96">
        <v>92</v>
      </c>
      <c r="CW96" t="e">
        <f>#REF!</f>
        <v>#REF!</v>
      </c>
      <c r="CX96">
        <v>311</v>
      </c>
    </row>
    <row r="97" spans="55:102" x14ac:dyDescent="0.3">
      <c r="BC97" t="e">
        <f>#REF!</f>
        <v>#REF!</v>
      </c>
      <c r="BD97">
        <v>99</v>
      </c>
      <c r="BG97" t="e">
        <f>#REF!</f>
        <v>#REF!</v>
      </c>
      <c r="BH97">
        <v>377</v>
      </c>
      <c r="CA97" t="e">
        <f>#REF!</f>
        <v>#REF!</v>
      </c>
      <c r="CB97">
        <v>3238</v>
      </c>
      <c r="CE97" t="e">
        <f>#REF!</f>
        <v>#REF!</v>
      </c>
      <c r="CF97">
        <v>4317</v>
      </c>
      <c r="CS97" t="e">
        <f>#REF!</f>
        <v>#REF!</v>
      </c>
      <c r="CT97">
        <v>93</v>
      </c>
      <c r="CW97" t="e">
        <f>#REF!</f>
        <v>#REF!</v>
      </c>
      <c r="CX97">
        <v>312</v>
      </c>
    </row>
    <row r="98" spans="55:102" x14ac:dyDescent="0.3">
      <c r="BC98" t="e">
        <f>#REF!</f>
        <v>#REF!</v>
      </c>
      <c r="BD98">
        <v>100</v>
      </c>
      <c r="BG98" t="e">
        <f>#REF!</f>
        <v>#REF!</v>
      </c>
      <c r="BH98">
        <v>378</v>
      </c>
      <c r="CA98" t="e">
        <f>#REF!</f>
        <v>#REF!</v>
      </c>
      <c r="CB98">
        <v>3239</v>
      </c>
      <c r="CE98" t="e">
        <f>#REF!</f>
        <v>#REF!</v>
      </c>
      <c r="CF98">
        <v>4318</v>
      </c>
      <c r="CS98" t="e">
        <f>#REF!</f>
        <v>#REF!</v>
      </c>
      <c r="CT98">
        <v>94</v>
      </c>
      <c r="CW98" t="e">
        <f>#REF!</f>
        <v>#REF!</v>
      </c>
      <c r="CX98">
        <v>313</v>
      </c>
    </row>
    <row r="99" spans="55:102" x14ac:dyDescent="0.3">
      <c r="BC99" t="e">
        <f>#REF!</f>
        <v>#REF!</v>
      </c>
      <c r="BD99">
        <v>101</v>
      </c>
      <c r="BG99" t="e">
        <f>#REF!</f>
        <v>#REF!</v>
      </c>
      <c r="BH99">
        <v>379</v>
      </c>
      <c r="CA99" t="e">
        <f>#REF!</f>
        <v>#REF!</v>
      </c>
      <c r="CB99">
        <v>3240</v>
      </c>
      <c r="CE99" t="e">
        <f>#REF!</f>
        <v>#REF!</v>
      </c>
      <c r="CF99">
        <v>4319</v>
      </c>
      <c r="CS99" t="e">
        <f>#REF!</f>
        <v>#REF!</v>
      </c>
      <c r="CT99">
        <v>95</v>
      </c>
      <c r="CW99" t="e">
        <f>#REF!</f>
        <v>#REF!</v>
      </c>
      <c r="CX99">
        <v>314</v>
      </c>
    </row>
    <row r="100" spans="55:102" x14ac:dyDescent="0.3">
      <c r="BC100" t="e">
        <f>#REF!</f>
        <v>#REF!</v>
      </c>
      <c r="BD100">
        <v>102</v>
      </c>
      <c r="BG100" t="e">
        <f>#REF!</f>
        <v>#REF!</v>
      </c>
      <c r="BH100">
        <v>380</v>
      </c>
      <c r="CA100" t="e">
        <f>#REF!</f>
        <v>#REF!</v>
      </c>
      <c r="CB100">
        <v>3241</v>
      </c>
      <c r="CE100" t="e">
        <f>#REF!</f>
        <v>#REF!</v>
      </c>
      <c r="CF100">
        <v>4320</v>
      </c>
      <c r="CS100" t="e">
        <f>#REF!</f>
        <v>#REF!</v>
      </c>
      <c r="CT100">
        <v>96</v>
      </c>
      <c r="CW100" t="e">
        <f>#REF!</f>
        <v>#REF!</v>
      </c>
      <c r="CX100">
        <v>315</v>
      </c>
    </row>
    <row r="101" spans="55:102" x14ac:dyDescent="0.3">
      <c r="BC101" t="e">
        <f>#REF!</f>
        <v>#REF!</v>
      </c>
      <c r="BD101">
        <v>103</v>
      </c>
      <c r="BG101" t="e">
        <f>#REF!</f>
        <v>#REF!</v>
      </c>
      <c r="BH101">
        <v>381</v>
      </c>
      <c r="CA101" t="e">
        <f>#REF!</f>
        <v>#REF!</v>
      </c>
      <c r="CB101">
        <v>3242</v>
      </c>
      <c r="CE101" t="e">
        <f>#REF!</f>
        <v>#REF!</v>
      </c>
      <c r="CF101">
        <v>4321</v>
      </c>
      <c r="CS101" t="e">
        <f>#REF!</f>
        <v>#REF!</v>
      </c>
      <c r="CT101">
        <v>97</v>
      </c>
      <c r="CW101" t="e">
        <f>#REF!</f>
        <v>#REF!</v>
      </c>
      <c r="CX101">
        <v>316</v>
      </c>
    </row>
    <row r="102" spans="55:102" x14ac:dyDescent="0.3">
      <c r="BC102" t="e">
        <f>#REF!</f>
        <v>#REF!</v>
      </c>
      <c r="BD102">
        <v>104</v>
      </c>
      <c r="BG102" t="e">
        <f>#REF!</f>
        <v>#REF!</v>
      </c>
      <c r="BH102">
        <v>382</v>
      </c>
      <c r="CA102" t="e">
        <f>#REF!</f>
        <v>#REF!</v>
      </c>
      <c r="CB102">
        <v>3243</v>
      </c>
      <c r="CE102" t="e">
        <f>#REF!</f>
        <v>#REF!</v>
      </c>
      <c r="CF102">
        <v>4322</v>
      </c>
      <c r="CS102" t="e">
        <f>#REF!</f>
        <v>#REF!</v>
      </c>
      <c r="CT102">
        <v>98</v>
      </c>
      <c r="CW102" t="e">
        <f>#REF!</f>
        <v>#REF!</v>
      </c>
      <c r="CX102">
        <v>317</v>
      </c>
    </row>
    <row r="103" spans="55:102" x14ac:dyDescent="0.3">
      <c r="BC103" t="e">
        <f>#REF!</f>
        <v>#REF!</v>
      </c>
      <c r="BD103">
        <v>105</v>
      </c>
      <c r="BG103" t="e">
        <f>#REF!</f>
        <v>#REF!</v>
      </c>
      <c r="BH103">
        <v>383</v>
      </c>
      <c r="CA103" t="e">
        <f>#REF!</f>
        <v>#REF!</v>
      </c>
      <c r="CB103">
        <v>3244</v>
      </c>
      <c r="CE103" t="e">
        <f>#REF!</f>
        <v>#REF!</v>
      </c>
      <c r="CF103">
        <v>4323</v>
      </c>
      <c r="CS103" t="e">
        <f>#REF!</f>
        <v>#REF!</v>
      </c>
      <c r="CT103">
        <v>99</v>
      </c>
      <c r="CW103" t="e">
        <f>#REF!</f>
        <v>#REF!</v>
      </c>
      <c r="CX103">
        <v>318</v>
      </c>
    </row>
    <row r="104" spans="55:102" x14ac:dyDescent="0.3">
      <c r="BC104" t="e">
        <f>#REF!</f>
        <v>#REF!</v>
      </c>
      <c r="BD104">
        <v>106</v>
      </c>
      <c r="BG104" t="e">
        <f>#REF!</f>
        <v>#REF!</v>
      </c>
      <c r="BH104">
        <v>384</v>
      </c>
      <c r="CA104" t="e">
        <f>#REF!</f>
        <v>#REF!</v>
      </c>
      <c r="CB104">
        <v>3245</v>
      </c>
      <c r="CE104" t="e">
        <f>#REF!</f>
        <v>#REF!</v>
      </c>
      <c r="CF104">
        <v>4324</v>
      </c>
      <c r="CS104" t="e">
        <f>#REF!</f>
        <v>#REF!</v>
      </c>
      <c r="CT104">
        <v>100</v>
      </c>
      <c r="CW104" t="e">
        <f>#REF!</f>
        <v>#REF!</v>
      </c>
      <c r="CX104">
        <v>319</v>
      </c>
    </row>
    <row r="105" spans="55:102" x14ac:dyDescent="0.3">
      <c r="BC105" t="e">
        <f>#REF!</f>
        <v>#REF!</v>
      </c>
      <c r="BD105">
        <v>107</v>
      </c>
      <c r="BG105" t="e">
        <f>#REF!</f>
        <v>#REF!</v>
      </c>
      <c r="BH105">
        <v>385</v>
      </c>
      <c r="CA105" t="e">
        <f>#REF!</f>
        <v>#REF!</v>
      </c>
      <c r="CB105">
        <v>3246</v>
      </c>
      <c r="CE105" t="e">
        <f>#REF!</f>
        <v>#REF!</v>
      </c>
      <c r="CF105">
        <v>4325</v>
      </c>
      <c r="CS105" t="e">
        <f>#REF!</f>
        <v>#REF!</v>
      </c>
      <c r="CT105">
        <v>101</v>
      </c>
      <c r="CW105" t="e">
        <f>#REF!</f>
        <v>#REF!</v>
      </c>
      <c r="CX105">
        <v>320</v>
      </c>
    </row>
    <row r="106" spans="55:102" x14ac:dyDescent="0.3">
      <c r="BC106" t="e">
        <f>#REF!</f>
        <v>#REF!</v>
      </c>
      <c r="BD106">
        <v>108</v>
      </c>
      <c r="BG106" t="e">
        <f>#REF!</f>
        <v>#REF!</v>
      </c>
      <c r="BH106">
        <v>386</v>
      </c>
      <c r="CA106" t="e">
        <f>#REF!</f>
        <v>#REF!</v>
      </c>
      <c r="CB106">
        <v>3247</v>
      </c>
      <c r="CE106" t="e">
        <f>#REF!</f>
        <v>#REF!</v>
      </c>
      <c r="CF106">
        <v>4326</v>
      </c>
      <c r="CS106" t="e">
        <f>#REF!</f>
        <v>#REF!</v>
      </c>
      <c r="CT106">
        <v>102</v>
      </c>
      <c r="CW106" t="e">
        <f>#REF!</f>
        <v>#REF!</v>
      </c>
      <c r="CX106">
        <v>321</v>
      </c>
    </row>
    <row r="107" spans="55:102" x14ac:dyDescent="0.3">
      <c r="BC107" t="e">
        <f>#REF!</f>
        <v>#REF!</v>
      </c>
      <c r="BD107">
        <v>109</v>
      </c>
      <c r="BG107" t="e">
        <f>#REF!</f>
        <v>#REF!</v>
      </c>
      <c r="BH107">
        <v>387</v>
      </c>
      <c r="CA107" t="e">
        <f>#REF!</f>
        <v>#REF!</v>
      </c>
      <c r="CB107">
        <v>3248</v>
      </c>
      <c r="CE107" t="e">
        <f>#REF!</f>
        <v>#REF!</v>
      </c>
      <c r="CF107">
        <v>4327</v>
      </c>
      <c r="CS107" t="e">
        <f>#REF!</f>
        <v>#REF!</v>
      </c>
      <c r="CT107">
        <v>103</v>
      </c>
      <c r="CW107" t="e">
        <f>#REF!</f>
        <v>#REF!</v>
      </c>
      <c r="CX107">
        <v>322</v>
      </c>
    </row>
    <row r="108" spans="55:102" x14ac:dyDescent="0.3">
      <c r="BC108" t="e">
        <f>#REF!</f>
        <v>#REF!</v>
      </c>
      <c r="BD108">
        <v>110</v>
      </c>
      <c r="BG108" t="e">
        <f>#REF!</f>
        <v>#REF!</v>
      </c>
      <c r="BH108">
        <v>388</v>
      </c>
      <c r="CA108" t="e">
        <f>#REF!</f>
        <v>#REF!</v>
      </c>
      <c r="CB108">
        <v>3249</v>
      </c>
      <c r="CE108" t="e">
        <f>#REF!</f>
        <v>#REF!</v>
      </c>
      <c r="CF108">
        <v>4328</v>
      </c>
      <c r="CS108" t="e">
        <f>#REF!</f>
        <v>#REF!</v>
      </c>
      <c r="CT108">
        <v>104</v>
      </c>
      <c r="CW108" t="e">
        <f>#REF!</f>
        <v>#REF!</v>
      </c>
      <c r="CX108">
        <v>323</v>
      </c>
    </row>
    <row r="109" spans="55:102" x14ac:dyDescent="0.3">
      <c r="BC109" t="e">
        <f>#REF!</f>
        <v>#REF!</v>
      </c>
      <c r="BD109">
        <v>111</v>
      </c>
      <c r="BG109" t="e">
        <f>#REF!</f>
        <v>#REF!</v>
      </c>
      <c r="BH109">
        <v>389</v>
      </c>
      <c r="CA109" t="e">
        <f>#REF!</f>
        <v>#REF!</v>
      </c>
      <c r="CB109">
        <v>3250</v>
      </c>
      <c r="CE109" t="e">
        <f>#REF!</f>
        <v>#REF!</v>
      </c>
      <c r="CF109">
        <v>4329</v>
      </c>
      <c r="CS109" t="e">
        <f>#REF!</f>
        <v>#REF!</v>
      </c>
      <c r="CT109">
        <v>105</v>
      </c>
      <c r="CW109" t="e">
        <f>#REF!</f>
        <v>#REF!</v>
      </c>
      <c r="CX109">
        <v>324</v>
      </c>
    </row>
    <row r="110" spans="55:102" x14ac:dyDescent="0.3">
      <c r="BC110" t="e">
        <f>#REF!</f>
        <v>#REF!</v>
      </c>
      <c r="BD110">
        <v>112</v>
      </c>
      <c r="BG110" t="e">
        <f>#REF!</f>
        <v>#REF!</v>
      </c>
      <c r="BH110">
        <v>390</v>
      </c>
      <c r="CA110" t="e">
        <f>#REF!</f>
        <v>#REF!</v>
      </c>
      <c r="CB110">
        <v>3251</v>
      </c>
      <c r="CE110" t="e">
        <f>#REF!</f>
        <v>#REF!</v>
      </c>
      <c r="CF110">
        <v>4330</v>
      </c>
      <c r="CS110" t="e">
        <f>#REF!</f>
        <v>#REF!</v>
      </c>
      <c r="CT110">
        <v>106</v>
      </c>
      <c r="CW110" t="e">
        <f>#REF!</f>
        <v>#REF!</v>
      </c>
      <c r="CX110">
        <v>325</v>
      </c>
    </row>
    <row r="111" spans="55:102" x14ac:dyDescent="0.3">
      <c r="BC111" t="e">
        <f>#REF!</f>
        <v>#REF!</v>
      </c>
      <c r="BD111">
        <v>113</v>
      </c>
      <c r="BG111" t="e">
        <f>#REF!</f>
        <v>#REF!</v>
      </c>
      <c r="BH111">
        <v>391</v>
      </c>
      <c r="CA111" t="e">
        <f>#REF!</f>
        <v>#REF!</v>
      </c>
      <c r="CB111">
        <v>3252</v>
      </c>
      <c r="CE111" t="e">
        <f>#REF!</f>
        <v>#REF!</v>
      </c>
      <c r="CF111">
        <v>4331</v>
      </c>
      <c r="CS111" t="e">
        <f>#REF!</f>
        <v>#REF!</v>
      </c>
      <c r="CT111">
        <v>107</v>
      </c>
      <c r="CW111" t="e">
        <f>#REF!</f>
        <v>#REF!</v>
      </c>
      <c r="CX111">
        <v>326</v>
      </c>
    </row>
    <row r="112" spans="55:102" x14ac:dyDescent="0.3">
      <c r="BC112" t="e">
        <f>#REF!</f>
        <v>#REF!</v>
      </c>
      <c r="BD112">
        <v>114</v>
      </c>
      <c r="BG112" t="e">
        <f>#REF!</f>
        <v>#REF!</v>
      </c>
      <c r="BH112">
        <v>392</v>
      </c>
      <c r="CA112" t="e">
        <f>#REF!</f>
        <v>#REF!</v>
      </c>
      <c r="CB112">
        <v>3253</v>
      </c>
      <c r="CE112" t="e">
        <f>#REF!</f>
        <v>#REF!</v>
      </c>
      <c r="CF112">
        <v>4332</v>
      </c>
      <c r="CS112" t="e">
        <f>#REF!</f>
        <v>#REF!</v>
      </c>
      <c r="CT112">
        <v>108</v>
      </c>
      <c r="CW112" t="e">
        <f>#REF!</f>
        <v>#REF!</v>
      </c>
      <c r="CX112">
        <v>327</v>
      </c>
    </row>
    <row r="113" spans="55:102" x14ac:dyDescent="0.3">
      <c r="BC113" t="e">
        <f>#REF!</f>
        <v>#REF!</v>
      </c>
      <c r="BD113">
        <v>115</v>
      </c>
      <c r="BG113" t="e">
        <f>#REF!</f>
        <v>#REF!</v>
      </c>
      <c r="BH113">
        <v>393</v>
      </c>
      <c r="CA113" t="e">
        <f>#REF!</f>
        <v>#REF!</v>
      </c>
      <c r="CB113">
        <v>3254</v>
      </c>
      <c r="CE113" t="e">
        <f>#REF!</f>
        <v>#REF!</v>
      </c>
      <c r="CF113">
        <v>4333</v>
      </c>
      <c r="CS113" t="e">
        <f>#REF!</f>
        <v>#REF!</v>
      </c>
      <c r="CT113">
        <v>109</v>
      </c>
      <c r="CW113" t="e">
        <f>#REF!</f>
        <v>#REF!</v>
      </c>
      <c r="CX113">
        <v>328</v>
      </c>
    </row>
    <row r="114" spans="55:102" x14ac:dyDescent="0.3">
      <c r="BC114" t="e">
        <f>#REF!</f>
        <v>#REF!</v>
      </c>
      <c r="BD114">
        <v>116</v>
      </c>
      <c r="BG114" t="e">
        <f>#REF!</f>
        <v>#REF!</v>
      </c>
      <c r="BH114">
        <v>394</v>
      </c>
      <c r="CA114" t="e">
        <f>#REF!</f>
        <v>#REF!</v>
      </c>
      <c r="CB114">
        <v>3255</v>
      </c>
      <c r="CE114" t="e">
        <f>#REF!</f>
        <v>#REF!</v>
      </c>
      <c r="CF114">
        <v>4334</v>
      </c>
      <c r="CS114" t="e">
        <f>#REF!</f>
        <v>#REF!</v>
      </c>
      <c r="CT114">
        <v>110</v>
      </c>
      <c r="CW114" t="e">
        <f>#REF!</f>
        <v>#REF!</v>
      </c>
      <c r="CX114">
        <v>329</v>
      </c>
    </row>
    <row r="115" spans="55:102" x14ac:dyDescent="0.3">
      <c r="BC115" t="e">
        <f>#REF!</f>
        <v>#REF!</v>
      </c>
      <c r="BD115">
        <v>117</v>
      </c>
      <c r="BG115" t="e">
        <f>#REF!</f>
        <v>#REF!</v>
      </c>
      <c r="BH115">
        <v>395</v>
      </c>
      <c r="CA115" t="e">
        <f>#REF!</f>
        <v>#REF!</v>
      </c>
      <c r="CB115">
        <v>3256</v>
      </c>
      <c r="CE115" t="e">
        <f>#REF!</f>
        <v>#REF!</v>
      </c>
      <c r="CF115">
        <v>4335</v>
      </c>
      <c r="CS115" t="e">
        <f>#REF!</f>
        <v>#REF!</v>
      </c>
      <c r="CT115">
        <v>111</v>
      </c>
      <c r="CW115" t="e">
        <f>#REF!</f>
        <v>#REF!</v>
      </c>
      <c r="CX115">
        <v>330</v>
      </c>
    </row>
    <row r="116" spans="55:102" x14ac:dyDescent="0.3">
      <c r="BC116" t="e">
        <f>#REF!</f>
        <v>#REF!</v>
      </c>
      <c r="BD116">
        <v>118</v>
      </c>
      <c r="BG116" t="e">
        <f>#REF!</f>
        <v>#REF!</v>
      </c>
      <c r="BH116">
        <v>396</v>
      </c>
      <c r="CA116" t="e">
        <f>#REF!</f>
        <v>#REF!</v>
      </c>
      <c r="CB116">
        <v>3257</v>
      </c>
      <c r="CE116" t="e">
        <f>#REF!</f>
        <v>#REF!</v>
      </c>
      <c r="CF116">
        <v>4336</v>
      </c>
      <c r="CS116" t="e">
        <f>#REF!</f>
        <v>#REF!</v>
      </c>
      <c r="CT116">
        <v>112</v>
      </c>
      <c r="CW116" t="e">
        <f>#REF!</f>
        <v>#REF!</v>
      </c>
      <c r="CX116">
        <v>331</v>
      </c>
    </row>
    <row r="117" spans="55:102" x14ac:dyDescent="0.3">
      <c r="BC117" t="e">
        <f>#REF!</f>
        <v>#REF!</v>
      </c>
      <c r="BD117">
        <v>119</v>
      </c>
      <c r="BG117" t="e">
        <f>#REF!</f>
        <v>#REF!</v>
      </c>
      <c r="BH117">
        <v>397</v>
      </c>
      <c r="CA117" t="e">
        <f>#REF!</f>
        <v>#REF!</v>
      </c>
      <c r="CB117">
        <v>3258</v>
      </c>
      <c r="CE117" t="e">
        <f>#REF!</f>
        <v>#REF!</v>
      </c>
      <c r="CF117">
        <v>4337</v>
      </c>
      <c r="CS117" t="e">
        <f>#REF!</f>
        <v>#REF!</v>
      </c>
      <c r="CT117">
        <v>113</v>
      </c>
      <c r="CW117" t="e">
        <f>#REF!</f>
        <v>#REF!</v>
      </c>
      <c r="CX117">
        <v>332</v>
      </c>
    </row>
    <row r="118" spans="55:102" x14ac:dyDescent="0.3">
      <c r="BC118" t="e">
        <f>#REF!</f>
        <v>#REF!</v>
      </c>
      <c r="BD118">
        <v>120</v>
      </c>
      <c r="BG118" t="e">
        <f>#REF!</f>
        <v>#REF!</v>
      </c>
      <c r="BH118">
        <v>398</v>
      </c>
      <c r="CA118" t="e">
        <f>#REF!</f>
        <v>#REF!</v>
      </c>
      <c r="CB118">
        <v>3259</v>
      </c>
      <c r="CE118" t="e">
        <f>#REF!</f>
        <v>#REF!</v>
      </c>
      <c r="CF118">
        <v>4338</v>
      </c>
      <c r="CS118" t="e">
        <f>#REF!</f>
        <v>#REF!</v>
      </c>
      <c r="CT118">
        <v>114</v>
      </c>
      <c r="CW118" t="e">
        <f>#REF!</f>
        <v>#REF!</v>
      </c>
      <c r="CX118">
        <v>333</v>
      </c>
    </row>
    <row r="119" spans="55:102" x14ac:dyDescent="0.3">
      <c r="BC119" t="e">
        <f>#REF!</f>
        <v>#REF!</v>
      </c>
      <c r="BD119">
        <v>121</v>
      </c>
      <c r="BG119" t="e">
        <f>#REF!</f>
        <v>#REF!</v>
      </c>
      <c r="BH119">
        <v>399</v>
      </c>
      <c r="CA119" t="e">
        <f>#REF!</f>
        <v>#REF!</v>
      </c>
      <c r="CB119">
        <v>3260</v>
      </c>
      <c r="CE119" t="e">
        <f>#REF!</f>
        <v>#REF!</v>
      </c>
      <c r="CF119">
        <v>4339</v>
      </c>
      <c r="CS119" t="e">
        <f>#REF!</f>
        <v>#REF!</v>
      </c>
      <c r="CT119">
        <v>115</v>
      </c>
      <c r="CW119" t="e">
        <f>#REF!</f>
        <v>#REF!</v>
      </c>
      <c r="CX119">
        <v>334</v>
      </c>
    </row>
    <row r="120" spans="55:102" x14ac:dyDescent="0.3">
      <c r="BC120" t="e">
        <f>#REF!</f>
        <v>#REF!</v>
      </c>
      <c r="BD120">
        <v>122</v>
      </c>
      <c r="BG120" t="e">
        <f>#REF!</f>
        <v>#REF!</v>
      </c>
      <c r="BH120">
        <v>400</v>
      </c>
      <c r="CA120" t="e">
        <f>#REF!</f>
        <v>#REF!</v>
      </c>
      <c r="CB120">
        <v>3261</v>
      </c>
      <c r="CE120" t="e">
        <f>#REF!</f>
        <v>#REF!</v>
      </c>
      <c r="CF120">
        <v>4340</v>
      </c>
      <c r="CS120" t="e">
        <f>#REF!</f>
        <v>#REF!</v>
      </c>
      <c r="CT120">
        <v>116</v>
      </c>
      <c r="CW120" t="e">
        <f>#REF!</f>
        <v>#REF!</v>
      </c>
      <c r="CX120">
        <v>335</v>
      </c>
    </row>
    <row r="121" spans="55:102" x14ac:dyDescent="0.3">
      <c r="BC121" t="e">
        <f>#REF!</f>
        <v>#REF!</v>
      </c>
      <c r="BD121">
        <v>123</v>
      </c>
      <c r="BG121" t="e">
        <f>#REF!</f>
        <v>#REF!</v>
      </c>
      <c r="BH121">
        <v>401</v>
      </c>
      <c r="CA121" t="e">
        <f>#REF!</f>
        <v>#REF!</v>
      </c>
      <c r="CB121">
        <v>3262</v>
      </c>
      <c r="CE121" t="e">
        <f>#REF!</f>
        <v>#REF!</v>
      </c>
      <c r="CF121">
        <v>4341</v>
      </c>
      <c r="CS121" t="e">
        <f>#REF!</f>
        <v>#REF!</v>
      </c>
      <c r="CT121">
        <v>117</v>
      </c>
      <c r="CW121" t="e">
        <f>#REF!</f>
        <v>#REF!</v>
      </c>
      <c r="CX121">
        <v>336</v>
      </c>
    </row>
    <row r="122" spans="55:102" x14ac:dyDescent="0.3">
      <c r="BC122" t="e">
        <f>#REF!</f>
        <v>#REF!</v>
      </c>
      <c r="BD122">
        <v>124</v>
      </c>
      <c r="BG122" t="e">
        <f>#REF!</f>
        <v>#REF!</v>
      </c>
      <c r="BH122">
        <v>402</v>
      </c>
      <c r="CA122" t="e">
        <f>#REF!</f>
        <v>#REF!</v>
      </c>
      <c r="CB122">
        <v>3263</v>
      </c>
      <c r="CE122" t="e">
        <f>#REF!</f>
        <v>#REF!</v>
      </c>
      <c r="CF122">
        <v>4342</v>
      </c>
      <c r="CS122" t="e">
        <f>#REF!</f>
        <v>#REF!</v>
      </c>
      <c r="CT122">
        <v>118</v>
      </c>
      <c r="CW122" t="e">
        <f>#REF!</f>
        <v>#REF!</v>
      </c>
      <c r="CX122">
        <v>337</v>
      </c>
    </row>
    <row r="123" spans="55:102" x14ac:dyDescent="0.3">
      <c r="BC123" t="e">
        <f>#REF!</f>
        <v>#REF!</v>
      </c>
      <c r="BD123">
        <v>125</v>
      </c>
      <c r="BG123" t="e">
        <f>#REF!</f>
        <v>#REF!</v>
      </c>
      <c r="BH123">
        <v>403</v>
      </c>
      <c r="CA123" t="e">
        <f>#REF!</f>
        <v>#REF!</v>
      </c>
      <c r="CB123">
        <v>3264</v>
      </c>
      <c r="CE123" t="e">
        <f>#REF!</f>
        <v>#REF!</v>
      </c>
      <c r="CF123">
        <v>4343</v>
      </c>
      <c r="CS123" t="e">
        <f>#REF!</f>
        <v>#REF!</v>
      </c>
      <c r="CT123">
        <v>119</v>
      </c>
      <c r="CW123" t="e">
        <f>#REF!</f>
        <v>#REF!</v>
      </c>
      <c r="CX123">
        <v>338</v>
      </c>
    </row>
    <row r="124" spans="55:102" x14ac:dyDescent="0.3">
      <c r="BC124" t="e">
        <f>#REF!</f>
        <v>#REF!</v>
      </c>
      <c r="BD124">
        <v>126</v>
      </c>
      <c r="BG124" t="e">
        <f>#REF!</f>
        <v>#REF!</v>
      </c>
      <c r="BH124">
        <v>404</v>
      </c>
      <c r="CA124" t="e">
        <f>#REF!</f>
        <v>#REF!</v>
      </c>
      <c r="CB124">
        <v>3265</v>
      </c>
      <c r="CE124" t="e">
        <f>#REF!</f>
        <v>#REF!</v>
      </c>
      <c r="CF124">
        <v>4344</v>
      </c>
      <c r="CS124" t="e">
        <f>#REF!</f>
        <v>#REF!</v>
      </c>
      <c r="CT124">
        <v>120</v>
      </c>
      <c r="CW124" t="e">
        <f>#REF!</f>
        <v>#REF!</v>
      </c>
      <c r="CX124">
        <v>339</v>
      </c>
    </row>
    <row r="125" spans="55:102" x14ac:dyDescent="0.3">
      <c r="BC125" t="e">
        <f>#REF!</f>
        <v>#REF!</v>
      </c>
      <c r="BD125">
        <v>127</v>
      </c>
      <c r="BG125" t="e">
        <f>#REF!</f>
        <v>#REF!</v>
      </c>
      <c r="BH125">
        <v>405</v>
      </c>
      <c r="CA125" t="e">
        <f>#REF!</f>
        <v>#REF!</v>
      </c>
      <c r="CB125">
        <v>3266</v>
      </c>
      <c r="CE125" t="e">
        <f>#REF!</f>
        <v>#REF!</v>
      </c>
      <c r="CF125">
        <v>4345</v>
      </c>
      <c r="CS125" t="e">
        <f>#REF!</f>
        <v>#REF!</v>
      </c>
      <c r="CT125">
        <v>121</v>
      </c>
      <c r="CW125" t="e">
        <f>#REF!</f>
        <v>#REF!</v>
      </c>
      <c r="CX125">
        <v>340</v>
      </c>
    </row>
    <row r="126" spans="55:102" x14ac:dyDescent="0.3">
      <c r="BC126" t="e">
        <f>#REF!</f>
        <v>#REF!</v>
      </c>
      <c r="BD126">
        <v>128</v>
      </c>
      <c r="BG126" t="e">
        <f>#REF!</f>
        <v>#REF!</v>
      </c>
      <c r="BH126">
        <v>406</v>
      </c>
      <c r="CA126" t="e">
        <f>#REF!</f>
        <v>#REF!</v>
      </c>
      <c r="CB126">
        <v>3267</v>
      </c>
      <c r="CE126" t="e">
        <f>#REF!</f>
        <v>#REF!</v>
      </c>
      <c r="CF126">
        <v>4346</v>
      </c>
      <c r="CS126" t="e">
        <f>#REF!</f>
        <v>#REF!</v>
      </c>
      <c r="CT126">
        <v>122</v>
      </c>
      <c r="CW126" t="e">
        <f>#REF!</f>
        <v>#REF!</v>
      </c>
      <c r="CX126">
        <v>341</v>
      </c>
    </row>
    <row r="127" spans="55:102" x14ac:dyDescent="0.3">
      <c r="BC127" t="e">
        <f>#REF!</f>
        <v>#REF!</v>
      </c>
      <c r="BD127">
        <v>129</v>
      </c>
      <c r="BG127" t="e">
        <f>#REF!</f>
        <v>#REF!</v>
      </c>
      <c r="BH127">
        <v>407</v>
      </c>
      <c r="CA127" t="e">
        <f>#REF!</f>
        <v>#REF!</v>
      </c>
      <c r="CB127">
        <v>3268</v>
      </c>
      <c r="CE127" t="e">
        <f>#REF!</f>
        <v>#REF!</v>
      </c>
      <c r="CF127">
        <v>4347</v>
      </c>
      <c r="CS127" t="e">
        <f>#REF!</f>
        <v>#REF!</v>
      </c>
      <c r="CT127">
        <v>123</v>
      </c>
      <c r="CW127" t="e">
        <f>#REF!</f>
        <v>#REF!</v>
      </c>
      <c r="CX127">
        <v>342</v>
      </c>
    </row>
    <row r="128" spans="55:102" x14ac:dyDescent="0.3">
      <c r="BC128" t="e">
        <f>#REF!</f>
        <v>#REF!</v>
      </c>
      <c r="BD128">
        <v>130</v>
      </c>
      <c r="BG128" t="e">
        <f>#REF!</f>
        <v>#REF!</v>
      </c>
      <c r="BH128">
        <v>408</v>
      </c>
      <c r="CA128" t="e">
        <f>#REF!</f>
        <v>#REF!</v>
      </c>
      <c r="CB128">
        <v>3269</v>
      </c>
      <c r="CE128" t="e">
        <f>#REF!</f>
        <v>#REF!</v>
      </c>
      <c r="CF128">
        <v>4348</v>
      </c>
      <c r="CS128" t="e">
        <f>#REF!</f>
        <v>#REF!</v>
      </c>
      <c r="CT128">
        <v>124</v>
      </c>
      <c r="CW128" t="e">
        <f>#REF!</f>
        <v>#REF!</v>
      </c>
      <c r="CX128">
        <v>343</v>
      </c>
    </row>
    <row r="129" spans="55:102" x14ac:dyDescent="0.3">
      <c r="BC129" t="e">
        <f>#REF!</f>
        <v>#REF!</v>
      </c>
      <c r="BD129">
        <v>131</v>
      </c>
      <c r="BG129" t="e">
        <f>#REF!</f>
        <v>#REF!</v>
      </c>
      <c r="BH129">
        <v>409</v>
      </c>
      <c r="CA129" t="e">
        <f>#REF!</f>
        <v>#REF!</v>
      </c>
      <c r="CB129">
        <v>3270</v>
      </c>
      <c r="CE129" t="e">
        <f>#REF!</f>
        <v>#REF!</v>
      </c>
      <c r="CF129">
        <v>4349</v>
      </c>
      <c r="CS129" t="e">
        <f>#REF!</f>
        <v>#REF!</v>
      </c>
      <c r="CT129">
        <v>125</v>
      </c>
      <c r="CW129" t="e">
        <f>#REF!</f>
        <v>#REF!</v>
      </c>
      <c r="CX129">
        <v>344</v>
      </c>
    </row>
    <row r="130" spans="55:102" x14ac:dyDescent="0.3">
      <c r="BC130" t="e">
        <f>#REF!</f>
        <v>#REF!</v>
      </c>
      <c r="BD130">
        <v>132</v>
      </c>
      <c r="BG130" t="e">
        <f>#REF!</f>
        <v>#REF!</v>
      </c>
      <c r="BH130">
        <v>410</v>
      </c>
      <c r="CA130" t="e">
        <f>#REF!</f>
        <v>#REF!</v>
      </c>
      <c r="CB130">
        <v>3271</v>
      </c>
      <c r="CE130" t="e">
        <f>#REF!</f>
        <v>#REF!</v>
      </c>
      <c r="CF130">
        <v>4350</v>
      </c>
      <c r="CS130" t="e">
        <f>#REF!</f>
        <v>#REF!</v>
      </c>
      <c r="CT130">
        <v>126</v>
      </c>
      <c r="CW130" t="e">
        <f>#REF!</f>
        <v>#REF!</v>
      </c>
      <c r="CX130">
        <v>345</v>
      </c>
    </row>
    <row r="131" spans="55:102" x14ac:dyDescent="0.3">
      <c r="BC131" t="e">
        <f>#REF!</f>
        <v>#REF!</v>
      </c>
      <c r="BD131">
        <v>133</v>
      </c>
      <c r="BG131" t="e">
        <f>#REF!</f>
        <v>#REF!</v>
      </c>
      <c r="BH131">
        <v>411</v>
      </c>
      <c r="CA131" t="e">
        <f>#REF!</f>
        <v>#REF!</v>
      </c>
      <c r="CB131">
        <v>3272</v>
      </c>
      <c r="CE131" t="e">
        <f>#REF!</f>
        <v>#REF!</v>
      </c>
      <c r="CF131">
        <v>4351</v>
      </c>
      <c r="CS131" t="e">
        <f>#REF!</f>
        <v>#REF!</v>
      </c>
      <c r="CT131">
        <v>127</v>
      </c>
      <c r="CW131" t="e">
        <f>#REF!</f>
        <v>#REF!</v>
      </c>
      <c r="CX131">
        <v>346</v>
      </c>
    </row>
    <row r="132" spans="55:102" x14ac:dyDescent="0.3">
      <c r="BC132" t="e">
        <f>#REF!</f>
        <v>#REF!</v>
      </c>
      <c r="BD132">
        <v>134</v>
      </c>
      <c r="BG132" t="e">
        <f>#REF!</f>
        <v>#REF!</v>
      </c>
      <c r="BH132">
        <v>412</v>
      </c>
      <c r="CA132" t="e">
        <f>#REF!</f>
        <v>#REF!</v>
      </c>
      <c r="CB132">
        <v>3273</v>
      </c>
      <c r="CE132" t="e">
        <f>#REF!</f>
        <v>#REF!</v>
      </c>
      <c r="CF132">
        <v>4352</v>
      </c>
      <c r="CS132" t="e">
        <f>#REF!</f>
        <v>#REF!</v>
      </c>
      <c r="CT132">
        <v>128</v>
      </c>
      <c r="CW132" t="e">
        <f>#REF!</f>
        <v>#REF!</v>
      </c>
      <c r="CX132">
        <v>347</v>
      </c>
    </row>
    <row r="133" spans="55:102" x14ac:dyDescent="0.3">
      <c r="BC133" t="e">
        <f>#REF!</f>
        <v>#REF!</v>
      </c>
      <c r="BD133">
        <v>135</v>
      </c>
      <c r="BG133" t="e">
        <f>#REF!</f>
        <v>#REF!</v>
      </c>
      <c r="BH133">
        <v>413</v>
      </c>
      <c r="CA133" t="e">
        <f>#REF!</f>
        <v>#REF!</v>
      </c>
      <c r="CB133">
        <v>3274</v>
      </c>
      <c r="CE133" t="e">
        <f>#REF!</f>
        <v>#REF!</v>
      </c>
      <c r="CF133">
        <v>4353</v>
      </c>
      <c r="CS133" t="e">
        <f>#REF!</f>
        <v>#REF!</v>
      </c>
      <c r="CT133">
        <v>129</v>
      </c>
      <c r="CW133" t="e">
        <f>#REF!</f>
        <v>#REF!</v>
      </c>
      <c r="CX133">
        <v>348</v>
      </c>
    </row>
    <row r="134" spans="55:102" x14ac:dyDescent="0.3">
      <c r="BC134" t="e">
        <f>#REF!</f>
        <v>#REF!</v>
      </c>
      <c r="BD134">
        <v>136</v>
      </c>
      <c r="BG134" t="e">
        <f>#REF!</f>
        <v>#REF!</v>
      </c>
      <c r="BH134">
        <v>414</v>
      </c>
      <c r="CA134" t="e">
        <f>#REF!</f>
        <v>#REF!</v>
      </c>
      <c r="CB134">
        <v>3275</v>
      </c>
      <c r="CE134" t="e">
        <f>#REF!</f>
        <v>#REF!</v>
      </c>
      <c r="CF134">
        <v>4354</v>
      </c>
      <c r="CS134" t="e">
        <f>#REF!</f>
        <v>#REF!</v>
      </c>
      <c r="CT134">
        <v>130</v>
      </c>
      <c r="CW134" t="e">
        <f>#REF!</f>
        <v>#REF!</v>
      </c>
      <c r="CX134">
        <v>349</v>
      </c>
    </row>
    <row r="135" spans="55:102" x14ac:dyDescent="0.3">
      <c r="BC135" t="e">
        <f>#REF!</f>
        <v>#REF!</v>
      </c>
      <c r="BD135">
        <v>289</v>
      </c>
      <c r="BG135" t="e">
        <f>#REF!</f>
        <v>#REF!</v>
      </c>
      <c r="BH135">
        <v>415</v>
      </c>
      <c r="CA135" t="e">
        <f>#REF!</f>
        <v>#REF!</v>
      </c>
      <c r="CB135">
        <v>3276</v>
      </c>
      <c r="CE135" t="e">
        <f>#REF!</f>
        <v>#REF!</v>
      </c>
      <c r="CF135">
        <v>4355</v>
      </c>
      <c r="CS135" t="e">
        <f>#REF!</f>
        <v>#REF!</v>
      </c>
      <c r="CT135">
        <v>131</v>
      </c>
      <c r="CW135" t="e">
        <f>#REF!</f>
        <v>#REF!</v>
      </c>
      <c r="CX135">
        <v>350</v>
      </c>
    </row>
    <row r="136" spans="55:102" x14ac:dyDescent="0.3">
      <c r="BC136" t="e">
        <f>#REF!</f>
        <v>#REF!</v>
      </c>
      <c r="BD136">
        <v>291</v>
      </c>
      <c r="BG136" t="e">
        <f>#REF!</f>
        <v>#REF!</v>
      </c>
      <c r="BH136">
        <v>416</v>
      </c>
      <c r="CA136" t="e">
        <f>#REF!</f>
        <v>#REF!</v>
      </c>
      <c r="CB136">
        <v>3277</v>
      </c>
      <c r="CE136" t="e">
        <f>#REF!</f>
        <v>#REF!</v>
      </c>
      <c r="CF136">
        <v>4356</v>
      </c>
      <c r="CS136" t="e">
        <f>#REF!</f>
        <v>#REF!</v>
      </c>
      <c r="CT136">
        <v>132</v>
      </c>
      <c r="CW136" t="e">
        <f>#REF!</f>
        <v>#REF!</v>
      </c>
      <c r="CX136">
        <v>351</v>
      </c>
    </row>
    <row r="137" spans="55:102" x14ac:dyDescent="0.3">
      <c r="BC137" t="e">
        <f>#REF!</f>
        <v>#REF!</v>
      </c>
      <c r="BD137">
        <v>292</v>
      </c>
      <c r="BG137" t="e">
        <f>#REF!</f>
        <v>#REF!</v>
      </c>
      <c r="BH137">
        <v>417</v>
      </c>
      <c r="CA137" t="e">
        <f>#REF!</f>
        <v>#REF!</v>
      </c>
      <c r="CB137">
        <v>3278</v>
      </c>
      <c r="CE137" t="e">
        <f>#REF!</f>
        <v>#REF!</v>
      </c>
      <c r="CF137">
        <v>4357</v>
      </c>
      <c r="CS137" t="e">
        <f>#REF!</f>
        <v>#REF!</v>
      </c>
      <c r="CT137">
        <v>133</v>
      </c>
      <c r="CW137" t="e">
        <f>#REF!</f>
        <v>#REF!</v>
      </c>
      <c r="CX137">
        <v>352</v>
      </c>
    </row>
    <row r="138" spans="55:102" x14ac:dyDescent="0.3">
      <c r="BC138" t="e">
        <f>#REF!</f>
        <v>#REF!</v>
      </c>
      <c r="BD138">
        <v>293</v>
      </c>
      <c r="BG138" t="e">
        <f>#REF!</f>
        <v>#REF!</v>
      </c>
      <c r="BH138">
        <v>418</v>
      </c>
      <c r="CA138" t="e">
        <f>#REF!</f>
        <v>#REF!</v>
      </c>
      <c r="CB138">
        <v>3279</v>
      </c>
      <c r="CE138" t="e">
        <f>#REF!</f>
        <v>#REF!</v>
      </c>
      <c r="CF138">
        <v>4358</v>
      </c>
      <c r="CS138" t="e">
        <f>#REF!</f>
        <v>#REF!</v>
      </c>
      <c r="CT138">
        <v>134</v>
      </c>
      <c r="CW138" t="e">
        <f>#REF!</f>
        <v>#REF!</v>
      </c>
      <c r="CX138">
        <v>353</v>
      </c>
    </row>
    <row r="139" spans="55:102" x14ac:dyDescent="0.3">
      <c r="BC139" t="e">
        <f>#REF!</f>
        <v>#REF!</v>
      </c>
      <c r="BD139">
        <v>294</v>
      </c>
      <c r="BG139" t="e">
        <f>#REF!</f>
        <v>#REF!</v>
      </c>
      <c r="BH139">
        <v>419</v>
      </c>
      <c r="CA139" t="e">
        <f>#REF!</f>
        <v>#REF!</v>
      </c>
      <c r="CB139">
        <v>3280</v>
      </c>
      <c r="CE139" t="e">
        <f>#REF!</f>
        <v>#REF!</v>
      </c>
      <c r="CF139">
        <v>4359</v>
      </c>
      <c r="CS139" t="e">
        <f>#REF!</f>
        <v>#REF!</v>
      </c>
      <c r="CT139">
        <v>135</v>
      </c>
      <c r="CW139" t="e">
        <f>#REF!</f>
        <v>#REF!</v>
      </c>
      <c r="CX139">
        <v>354</v>
      </c>
    </row>
    <row r="140" spans="55:102" x14ac:dyDescent="0.3">
      <c r="BG140" t="e">
        <f>#REF!</f>
        <v>#REF!</v>
      </c>
      <c r="BH140">
        <v>420</v>
      </c>
      <c r="CA140" t="e">
        <f>#REF!</f>
        <v>#REF!</v>
      </c>
      <c r="CB140">
        <v>3281</v>
      </c>
      <c r="CE140" t="e">
        <f>#REF!</f>
        <v>#REF!</v>
      </c>
      <c r="CF140">
        <v>4360</v>
      </c>
      <c r="CS140" t="e">
        <f>#REF!</f>
        <v>#REF!</v>
      </c>
      <c r="CT140">
        <v>136</v>
      </c>
      <c r="CW140" t="e">
        <f>#REF!</f>
        <v>#REF!</v>
      </c>
      <c r="CX140">
        <v>355</v>
      </c>
    </row>
    <row r="141" spans="55:102" x14ac:dyDescent="0.3">
      <c r="BG141" t="e">
        <f>#REF!</f>
        <v>#REF!</v>
      </c>
      <c r="BH141">
        <v>421</v>
      </c>
      <c r="CA141" t="e">
        <f>#REF!</f>
        <v>#REF!</v>
      </c>
      <c r="CB141">
        <v>3282</v>
      </c>
      <c r="CE141" t="e">
        <f>#REF!</f>
        <v>#REF!</v>
      </c>
      <c r="CF141">
        <v>4361</v>
      </c>
      <c r="CS141" t="e">
        <f>#REF!</f>
        <v>#REF!</v>
      </c>
      <c r="CT141">
        <v>137</v>
      </c>
      <c r="CW141" t="e">
        <f>#REF!</f>
        <v>#REF!</v>
      </c>
      <c r="CX141">
        <v>356</v>
      </c>
    </row>
    <row r="142" spans="55:102" x14ac:dyDescent="0.3">
      <c r="BG142" t="e">
        <f>#REF!</f>
        <v>#REF!</v>
      </c>
      <c r="BH142">
        <v>422</v>
      </c>
      <c r="CA142" t="e">
        <f>#REF!</f>
        <v>#REF!</v>
      </c>
      <c r="CB142">
        <v>3283</v>
      </c>
      <c r="CE142" t="e">
        <f>#REF!</f>
        <v>#REF!</v>
      </c>
      <c r="CF142">
        <v>4362</v>
      </c>
      <c r="CS142" t="e">
        <f>#REF!</f>
        <v>#REF!</v>
      </c>
      <c r="CT142">
        <v>138</v>
      </c>
      <c r="CW142" t="e">
        <f>#REF!</f>
        <v>#REF!</v>
      </c>
      <c r="CX142">
        <v>357</v>
      </c>
    </row>
    <row r="143" spans="55:102" x14ac:dyDescent="0.3">
      <c r="BG143" t="e">
        <f>#REF!</f>
        <v>#REF!</v>
      </c>
      <c r="BH143">
        <v>423</v>
      </c>
      <c r="CA143" t="e">
        <f>#REF!</f>
        <v>#REF!</v>
      </c>
      <c r="CB143">
        <v>3284</v>
      </c>
      <c r="CE143" t="e">
        <f>#REF!</f>
        <v>#REF!</v>
      </c>
      <c r="CF143">
        <v>4363</v>
      </c>
      <c r="CS143" t="e">
        <f>#REF!</f>
        <v>#REF!</v>
      </c>
      <c r="CT143">
        <v>139</v>
      </c>
      <c r="CW143" t="e">
        <f>#REF!</f>
        <v>#REF!</v>
      </c>
      <c r="CX143">
        <v>358</v>
      </c>
    </row>
    <row r="144" spans="55:102" x14ac:dyDescent="0.3">
      <c r="BG144" t="e">
        <f>#REF!</f>
        <v>#REF!</v>
      </c>
      <c r="BH144">
        <v>424</v>
      </c>
      <c r="CA144" t="e">
        <f>#REF!</f>
        <v>#REF!</v>
      </c>
      <c r="CB144">
        <v>3285</v>
      </c>
      <c r="CE144" t="e">
        <f>#REF!</f>
        <v>#REF!</v>
      </c>
      <c r="CF144">
        <v>4364</v>
      </c>
      <c r="CS144" t="e">
        <f>#REF!</f>
        <v>#REF!</v>
      </c>
      <c r="CT144">
        <v>140</v>
      </c>
      <c r="CW144" t="e">
        <f>#REF!</f>
        <v>#REF!</v>
      </c>
      <c r="CX144">
        <v>359</v>
      </c>
    </row>
    <row r="145" spans="59:102" x14ac:dyDescent="0.3">
      <c r="BG145" t="e">
        <f>#REF!</f>
        <v>#REF!</v>
      </c>
      <c r="BH145">
        <v>425</v>
      </c>
      <c r="CA145" t="e">
        <f>#REF!</f>
        <v>#REF!</v>
      </c>
      <c r="CB145">
        <v>3286</v>
      </c>
      <c r="CE145" t="e">
        <f>#REF!</f>
        <v>#REF!</v>
      </c>
      <c r="CF145">
        <v>4365</v>
      </c>
      <c r="CS145" t="e">
        <f>#REF!</f>
        <v>#REF!</v>
      </c>
      <c r="CT145">
        <v>141</v>
      </c>
      <c r="CW145" t="e">
        <f>#REF!</f>
        <v>#REF!</v>
      </c>
      <c r="CX145">
        <v>360</v>
      </c>
    </row>
    <row r="146" spans="59:102" x14ac:dyDescent="0.3">
      <c r="BG146" t="e">
        <f>#REF!</f>
        <v>#REF!</v>
      </c>
      <c r="BH146">
        <v>426</v>
      </c>
      <c r="CA146" t="e">
        <f>#REF!</f>
        <v>#REF!</v>
      </c>
      <c r="CB146">
        <v>3287</v>
      </c>
      <c r="CE146" t="e">
        <f>#REF!</f>
        <v>#REF!</v>
      </c>
      <c r="CF146">
        <v>4366</v>
      </c>
      <c r="CS146" t="e">
        <f>#REF!</f>
        <v>#REF!</v>
      </c>
      <c r="CT146">
        <v>142</v>
      </c>
      <c r="CW146" t="e">
        <f>#REF!</f>
        <v>#REF!</v>
      </c>
      <c r="CX146">
        <v>361</v>
      </c>
    </row>
    <row r="147" spans="59:102" x14ac:dyDescent="0.3">
      <c r="BG147" t="e">
        <f>#REF!</f>
        <v>#REF!</v>
      </c>
      <c r="BH147">
        <v>427</v>
      </c>
      <c r="CA147" t="e">
        <f>#REF!</f>
        <v>#REF!</v>
      </c>
      <c r="CB147">
        <v>3443</v>
      </c>
      <c r="CE147" t="e">
        <f>#REF!</f>
        <v>#REF!</v>
      </c>
      <c r="CF147">
        <v>4367</v>
      </c>
      <c r="CS147" t="e">
        <f>#REF!</f>
        <v>#REF!</v>
      </c>
      <c r="CT147">
        <v>143</v>
      </c>
      <c r="CW147" t="e">
        <f>#REF!</f>
        <v>#REF!</v>
      </c>
      <c r="CX147">
        <v>362</v>
      </c>
    </row>
    <row r="148" spans="59:102" x14ac:dyDescent="0.3">
      <c r="CA148" t="e">
        <f>#REF!</f>
        <v>#REF!</v>
      </c>
      <c r="CB148">
        <v>3444</v>
      </c>
      <c r="CE148" t="e">
        <f>#REF!</f>
        <v>#REF!</v>
      </c>
      <c r="CF148">
        <v>4368</v>
      </c>
      <c r="CS148" t="e">
        <f>#REF!</f>
        <v>#REF!</v>
      </c>
      <c r="CT148">
        <v>144</v>
      </c>
      <c r="CW148" t="e">
        <f>#REF!</f>
        <v>#REF!</v>
      </c>
      <c r="CX148">
        <v>363</v>
      </c>
    </row>
    <row r="149" spans="59:102" x14ac:dyDescent="0.3">
      <c r="CA149" t="e">
        <f>#REF!</f>
        <v>#REF!</v>
      </c>
      <c r="CB149">
        <v>4230</v>
      </c>
      <c r="CE149" t="e">
        <f>#REF!</f>
        <v>#REF!</v>
      </c>
      <c r="CF149">
        <v>4369</v>
      </c>
      <c r="CS149" t="e">
        <f>#REF!</f>
        <v>#REF!</v>
      </c>
      <c r="CT149">
        <v>145</v>
      </c>
      <c r="CW149" t="e">
        <f>#REF!</f>
        <v>#REF!</v>
      </c>
      <c r="CX149">
        <v>364</v>
      </c>
    </row>
    <row r="150" spans="59:102" x14ac:dyDescent="0.3">
      <c r="CA150" t="e">
        <f>#REF!</f>
        <v>#REF!</v>
      </c>
      <c r="CB150">
        <v>4231</v>
      </c>
      <c r="CE150" t="e">
        <f>#REF!</f>
        <v>#REF!</v>
      </c>
      <c r="CF150">
        <v>4370</v>
      </c>
      <c r="CS150" t="e">
        <f>#REF!</f>
        <v>#REF!</v>
      </c>
      <c r="CT150">
        <v>146</v>
      </c>
      <c r="CW150" t="e">
        <f>#REF!</f>
        <v>#REF!</v>
      </c>
      <c r="CX150">
        <v>365</v>
      </c>
    </row>
    <row r="151" spans="59:102" x14ac:dyDescent="0.3">
      <c r="CA151" t="e">
        <f>#REF!</f>
        <v>#REF!</v>
      </c>
      <c r="CB151">
        <v>4232</v>
      </c>
      <c r="CE151" t="e">
        <f>#REF!</f>
        <v>#REF!</v>
      </c>
      <c r="CF151">
        <v>4371</v>
      </c>
      <c r="CS151" t="e">
        <f>#REF!</f>
        <v>#REF!</v>
      </c>
      <c r="CT151">
        <v>147</v>
      </c>
      <c r="CW151" t="e">
        <f>#REF!</f>
        <v>#REF!</v>
      </c>
      <c r="CX151">
        <v>366</v>
      </c>
    </row>
    <row r="152" spans="59:102" x14ac:dyDescent="0.3">
      <c r="CA152" t="e">
        <f>#REF!</f>
        <v>#REF!</v>
      </c>
      <c r="CB152">
        <v>4233</v>
      </c>
      <c r="CE152" t="e">
        <f>#REF!</f>
        <v>#REF!</v>
      </c>
      <c r="CF152">
        <v>4372</v>
      </c>
      <c r="CS152" t="e">
        <f>#REF!</f>
        <v>#REF!</v>
      </c>
      <c r="CT152">
        <v>148</v>
      </c>
      <c r="CW152" t="e">
        <f>#REF!</f>
        <v>#REF!</v>
      </c>
      <c r="CX152">
        <v>367</v>
      </c>
    </row>
    <row r="153" spans="59:102" x14ac:dyDescent="0.3">
      <c r="CE153" t="e">
        <f>#REF!</f>
        <v>#REF!</v>
      </c>
      <c r="CF153">
        <v>4373</v>
      </c>
      <c r="CS153" t="e">
        <f>#REF!</f>
        <v>#REF!</v>
      </c>
      <c r="CT153">
        <v>149</v>
      </c>
      <c r="CW153" t="e">
        <f>#REF!</f>
        <v>#REF!</v>
      </c>
      <c r="CX153">
        <v>368</v>
      </c>
    </row>
    <row r="154" spans="59:102" x14ac:dyDescent="0.3">
      <c r="CE154" t="e">
        <f>#REF!</f>
        <v>#REF!</v>
      </c>
      <c r="CF154">
        <v>4374</v>
      </c>
      <c r="CS154" t="e">
        <f>#REF!</f>
        <v>#REF!</v>
      </c>
      <c r="CT154">
        <v>150</v>
      </c>
      <c r="CW154" t="e">
        <f>#REF!</f>
        <v>#REF!</v>
      </c>
      <c r="CX154">
        <v>369</v>
      </c>
    </row>
    <row r="155" spans="59:102" x14ac:dyDescent="0.3">
      <c r="CE155" t="e">
        <f>#REF!</f>
        <v>#REF!</v>
      </c>
      <c r="CF155">
        <v>4375</v>
      </c>
      <c r="CS155" t="e">
        <f>#REF!</f>
        <v>#REF!</v>
      </c>
      <c r="CT155">
        <v>151</v>
      </c>
      <c r="CW155" t="e">
        <f>#REF!</f>
        <v>#REF!</v>
      </c>
      <c r="CX155">
        <v>370</v>
      </c>
    </row>
    <row r="156" spans="59:102" x14ac:dyDescent="0.3">
      <c r="CE156" t="e">
        <f>#REF!</f>
        <v>#REF!</v>
      </c>
      <c r="CF156">
        <v>4376</v>
      </c>
      <c r="CS156" t="e">
        <f>#REF!</f>
        <v>#REF!</v>
      </c>
      <c r="CT156">
        <v>152</v>
      </c>
      <c r="CW156" t="e">
        <f>#REF!</f>
        <v>#REF!</v>
      </c>
      <c r="CX156">
        <v>371</v>
      </c>
    </row>
    <row r="157" spans="59:102" x14ac:dyDescent="0.3">
      <c r="CE157" t="e">
        <f>#REF!</f>
        <v>#REF!</v>
      </c>
      <c r="CF157">
        <v>4377</v>
      </c>
      <c r="CS157" t="e">
        <f>#REF!</f>
        <v>#REF!</v>
      </c>
      <c r="CT157">
        <v>153</v>
      </c>
      <c r="CW157" t="e">
        <f>#REF!</f>
        <v>#REF!</v>
      </c>
      <c r="CX157">
        <v>372</v>
      </c>
    </row>
    <row r="158" spans="59:102" x14ac:dyDescent="0.3">
      <c r="CE158" t="e">
        <f>#REF!</f>
        <v>#REF!</v>
      </c>
      <c r="CF158">
        <v>4378</v>
      </c>
      <c r="CS158" t="e">
        <f>#REF!</f>
        <v>#REF!</v>
      </c>
      <c r="CT158">
        <v>154</v>
      </c>
      <c r="CW158" t="e">
        <f>#REF!</f>
        <v>#REF!</v>
      </c>
      <c r="CX158">
        <v>373</v>
      </c>
    </row>
    <row r="159" spans="59:102" x14ac:dyDescent="0.3">
      <c r="CE159" t="e">
        <f>#REF!</f>
        <v>#REF!</v>
      </c>
      <c r="CF159">
        <v>4379</v>
      </c>
      <c r="CS159" t="e">
        <f>#REF!</f>
        <v>#REF!</v>
      </c>
      <c r="CT159">
        <v>155</v>
      </c>
      <c r="CW159" t="e">
        <f>#REF!</f>
        <v>#REF!</v>
      </c>
      <c r="CX159">
        <v>374</v>
      </c>
    </row>
    <row r="160" spans="59:102" x14ac:dyDescent="0.3">
      <c r="CE160" t="e">
        <f>#REF!</f>
        <v>#REF!</v>
      </c>
      <c r="CF160">
        <v>4380</v>
      </c>
      <c r="CS160" t="e">
        <f>#REF!</f>
        <v>#REF!</v>
      </c>
      <c r="CT160">
        <v>156</v>
      </c>
      <c r="CW160" t="e">
        <f>#REF!</f>
        <v>#REF!</v>
      </c>
      <c r="CX160">
        <v>375</v>
      </c>
    </row>
    <row r="161" spans="83:102" x14ac:dyDescent="0.3">
      <c r="CE161" t="e">
        <f>#REF!</f>
        <v>#REF!</v>
      </c>
      <c r="CF161">
        <v>4386</v>
      </c>
      <c r="CS161" t="e">
        <f>#REF!</f>
        <v>#REF!</v>
      </c>
      <c r="CT161">
        <v>157</v>
      </c>
      <c r="CW161" t="e">
        <f>#REF!</f>
        <v>#REF!</v>
      </c>
      <c r="CX161">
        <v>376</v>
      </c>
    </row>
    <row r="162" spans="83:102" x14ac:dyDescent="0.3">
      <c r="CE162" t="e">
        <f>#REF!</f>
        <v>#REF!</v>
      </c>
      <c r="CF162">
        <v>4387</v>
      </c>
      <c r="CS162" t="e">
        <f>#REF!</f>
        <v>#REF!</v>
      </c>
      <c r="CT162">
        <v>158</v>
      </c>
      <c r="CW162" t="e">
        <f>#REF!</f>
        <v>#REF!</v>
      </c>
      <c r="CX162">
        <v>377</v>
      </c>
    </row>
    <row r="163" spans="83:102" x14ac:dyDescent="0.3">
      <c r="CE163" t="e">
        <f>#REF!</f>
        <v>#REF!</v>
      </c>
      <c r="CF163">
        <v>4388</v>
      </c>
      <c r="CS163" t="e">
        <f>#REF!</f>
        <v>#REF!</v>
      </c>
      <c r="CT163">
        <v>159</v>
      </c>
      <c r="CW163" t="e">
        <f>#REF!</f>
        <v>#REF!</v>
      </c>
      <c r="CX163">
        <v>378</v>
      </c>
    </row>
    <row r="164" spans="83:102" x14ac:dyDescent="0.3">
      <c r="CE164" t="e">
        <f>#REF!</f>
        <v>#REF!</v>
      </c>
      <c r="CF164">
        <v>4389</v>
      </c>
      <c r="CS164" t="e">
        <f>#REF!</f>
        <v>#REF!</v>
      </c>
      <c r="CT164">
        <v>160</v>
      </c>
      <c r="CW164" t="e">
        <f>#REF!</f>
        <v>#REF!</v>
      </c>
      <c r="CX164">
        <v>379</v>
      </c>
    </row>
    <row r="165" spans="83:102" x14ac:dyDescent="0.3">
      <c r="CE165" t="e">
        <f>#REF!</f>
        <v>#REF!</v>
      </c>
      <c r="CF165">
        <v>4390</v>
      </c>
      <c r="CS165" t="e">
        <f>#REF!</f>
        <v>#REF!</v>
      </c>
      <c r="CT165">
        <v>161</v>
      </c>
      <c r="CW165" t="e">
        <f>#REF!</f>
        <v>#REF!</v>
      </c>
      <c r="CX165">
        <v>380</v>
      </c>
    </row>
    <row r="166" spans="83:102" x14ac:dyDescent="0.3">
      <c r="CE166" t="e">
        <f>#REF!</f>
        <v>#REF!</v>
      </c>
      <c r="CF166">
        <v>4391</v>
      </c>
      <c r="CS166" t="e">
        <f>#REF!</f>
        <v>#REF!</v>
      </c>
      <c r="CT166">
        <v>162</v>
      </c>
      <c r="CW166" t="e">
        <f>#REF!</f>
        <v>#REF!</v>
      </c>
      <c r="CX166">
        <v>381</v>
      </c>
    </row>
    <row r="167" spans="83:102" x14ac:dyDescent="0.3">
      <c r="CE167" t="e">
        <f>#REF!</f>
        <v>#REF!</v>
      </c>
      <c r="CF167">
        <v>4392</v>
      </c>
      <c r="CS167" t="e">
        <f>#REF!</f>
        <v>#REF!</v>
      </c>
      <c r="CT167">
        <v>163</v>
      </c>
      <c r="CW167" t="e">
        <f>#REF!</f>
        <v>#REF!</v>
      </c>
      <c r="CX167">
        <v>382</v>
      </c>
    </row>
    <row r="168" spans="83:102" x14ac:dyDescent="0.3">
      <c r="CE168" t="e">
        <f>#REF!</f>
        <v>#REF!</v>
      </c>
      <c r="CF168">
        <v>4393</v>
      </c>
      <c r="CS168" t="e">
        <f>#REF!</f>
        <v>#REF!</v>
      </c>
      <c r="CT168">
        <v>164</v>
      </c>
      <c r="CW168" t="e">
        <f>#REF!</f>
        <v>#REF!</v>
      </c>
      <c r="CX168">
        <v>383</v>
      </c>
    </row>
    <row r="169" spans="83:102" x14ac:dyDescent="0.3">
      <c r="CE169" t="e">
        <f>#REF!</f>
        <v>#REF!</v>
      </c>
      <c r="CF169">
        <v>4394</v>
      </c>
      <c r="CS169" t="e">
        <f>#REF!</f>
        <v>#REF!</v>
      </c>
      <c r="CT169">
        <v>165</v>
      </c>
      <c r="CW169" t="e">
        <f>#REF!</f>
        <v>#REF!</v>
      </c>
      <c r="CX169">
        <v>384</v>
      </c>
    </row>
    <row r="170" spans="83:102" x14ac:dyDescent="0.3">
      <c r="CE170" t="e">
        <f>#REF!</f>
        <v>#REF!</v>
      </c>
      <c r="CF170">
        <v>4395</v>
      </c>
      <c r="CS170" t="e">
        <f>#REF!</f>
        <v>#REF!</v>
      </c>
      <c r="CT170">
        <v>166</v>
      </c>
      <c r="CW170" t="e">
        <f>#REF!</f>
        <v>#REF!</v>
      </c>
      <c r="CX170">
        <v>385</v>
      </c>
    </row>
    <row r="171" spans="83:102" x14ac:dyDescent="0.3">
      <c r="CS171" t="e">
        <f>#REF!</f>
        <v>#REF!</v>
      </c>
      <c r="CT171">
        <v>167</v>
      </c>
      <c r="CW171" t="e">
        <f>#REF!</f>
        <v>#REF!</v>
      </c>
      <c r="CX171">
        <v>386</v>
      </c>
    </row>
    <row r="172" spans="83:102" x14ac:dyDescent="0.3">
      <c r="CS172" t="e">
        <f>#REF!</f>
        <v>#REF!</v>
      </c>
      <c r="CT172">
        <v>168</v>
      </c>
      <c r="CW172" t="e">
        <f>#REF!</f>
        <v>#REF!</v>
      </c>
      <c r="CX172">
        <v>387</v>
      </c>
    </row>
    <row r="173" spans="83:102" x14ac:dyDescent="0.3">
      <c r="CS173" t="e">
        <f>#REF!</f>
        <v>#REF!</v>
      </c>
      <c r="CT173">
        <v>169</v>
      </c>
      <c r="CW173" t="e">
        <f>#REF!</f>
        <v>#REF!</v>
      </c>
      <c r="CX173">
        <v>388</v>
      </c>
    </row>
    <row r="174" spans="83:102" x14ac:dyDescent="0.3">
      <c r="CS174" t="e">
        <f>#REF!</f>
        <v>#REF!</v>
      </c>
      <c r="CT174">
        <v>170</v>
      </c>
      <c r="CW174" t="e">
        <f>#REF!</f>
        <v>#REF!</v>
      </c>
      <c r="CX174">
        <v>389</v>
      </c>
    </row>
    <row r="175" spans="83:102" x14ac:dyDescent="0.3">
      <c r="CS175" t="e">
        <f>#REF!</f>
        <v>#REF!</v>
      </c>
      <c r="CT175">
        <v>171</v>
      </c>
      <c r="CW175" t="e">
        <f>#REF!</f>
        <v>#REF!</v>
      </c>
      <c r="CX175">
        <v>390</v>
      </c>
    </row>
    <row r="176" spans="83:102" x14ac:dyDescent="0.3">
      <c r="CS176" t="e">
        <f>#REF!</f>
        <v>#REF!</v>
      </c>
      <c r="CT176">
        <v>172</v>
      </c>
      <c r="CW176" t="e">
        <f>#REF!</f>
        <v>#REF!</v>
      </c>
      <c r="CX176">
        <v>391</v>
      </c>
    </row>
    <row r="177" spans="97:102" x14ac:dyDescent="0.3">
      <c r="CS177" t="e">
        <f>#REF!</f>
        <v>#REF!</v>
      </c>
      <c r="CT177">
        <v>173</v>
      </c>
      <c r="CW177" t="e">
        <f>#REF!</f>
        <v>#REF!</v>
      </c>
      <c r="CX177">
        <v>392</v>
      </c>
    </row>
    <row r="178" spans="97:102" x14ac:dyDescent="0.3">
      <c r="CS178" t="e">
        <f>#REF!</f>
        <v>#REF!</v>
      </c>
      <c r="CT178">
        <v>174</v>
      </c>
      <c r="CW178" t="e">
        <f>#REF!</f>
        <v>#REF!</v>
      </c>
      <c r="CX178">
        <v>393</v>
      </c>
    </row>
    <row r="179" spans="97:102" x14ac:dyDescent="0.3">
      <c r="CS179" t="e">
        <f>#REF!</f>
        <v>#REF!</v>
      </c>
      <c r="CT179">
        <v>175</v>
      </c>
      <c r="CW179" t="e">
        <f>#REF!</f>
        <v>#REF!</v>
      </c>
      <c r="CX179">
        <v>394</v>
      </c>
    </row>
    <row r="180" spans="97:102" x14ac:dyDescent="0.3">
      <c r="CS180" t="e">
        <f>#REF!</f>
        <v>#REF!</v>
      </c>
      <c r="CT180">
        <v>176</v>
      </c>
      <c r="CW180" t="e">
        <f>#REF!</f>
        <v>#REF!</v>
      </c>
      <c r="CX180">
        <v>395</v>
      </c>
    </row>
    <row r="181" spans="97:102" x14ac:dyDescent="0.3">
      <c r="CS181" t="e">
        <f>#REF!</f>
        <v>#REF!</v>
      </c>
      <c r="CT181">
        <v>177</v>
      </c>
      <c r="CW181" t="e">
        <f>#REF!</f>
        <v>#REF!</v>
      </c>
      <c r="CX181">
        <v>396</v>
      </c>
    </row>
    <row r="182" spans="97:102" x14ac:dyDescent="0.3">
      <c r="CS182" t="e">
        <f>#REF!</f>
        <v>#REF!</v>
      </c>
      <c r="CT182">
        <v>178</v>
      </c>
      <c r="CW182" t="e">
        <f>#REF!</f>
        <v>#REF!</v>
      </c>
      <c r="CX182">
        <v>397</v>
      </c>
    </row>
    <row r="183" spans="97:102" x14ac:dyDescent="0.3">
      <c r="CS183" t="e">
        <f>#REF!</f>
        <v>#REF!</v>
      </c>
      <c r="CT183">
        <v>179</v>
      </c>
      <c r="CW183" t="e">
        <f>#REF!</f>
        <v>#REF!</v>
      </c>
      <c r="CX183">
        <v>398</v>
      </c>
    </row>
    <row r="184" spans="97:102" x14ac:dyDescent="0.3">
      <c r="CS184" t="e">
        <f>#REF!</f>
        <v>#REF!</v>
      </c>
      <c r="CT184">
        <v>180</v>
      </c>
      <c r="CW184" t="e">
        <f>#REF!</f>
        <v>#REF!</v>
      </c>
      <c r="CX184">
        <v>399</v>
      </c>
    </row>
    <row r="185" spans="97:102" x14ac:dyDescent="0.3">
      <c r="CS185" t="e">
        <f>#REF!</f>
        <v>#REF!</v>
      </c>
      <c r="CT185">
        <v>181</v>
      </c>
      <c r="CW185" t="e">
        <f>#REF!</f>
        <v>#REF!</v>
      </c>
      <c r="CX185">
        <v>400</v>
      </c>
    </row>
    <row r="186" spans="97:102" x14ac:dyDescent="0.3">
      <c r="CS186" t="e">
        <f>#REF!</f>
        <v>#REF!</v>
      </c>
      <c r="CT186">
        <v>182</v>
      </c>
      <c r="CW186" t="e">
        <f>#REF!</f>
        <v>#REF!</v>
      </c>
      <c r="CX186">
        <v>401</v>
      </c>
    </row>
    <row r="187" spans="97:102" x14ac:dyDescent="0.3">
      <c r="CS187" t="e">
        <f>#REF!</f>
        <v>#REF!</v>
      </c>
      <c r="CT187">
        <v>183</v>
      </c>
      <c r="CW187" t="e">
        <f>#REF!</f>
        <v>#REF!</v>
      </c>
      <c r="CX187">
        <v>402</v>
      </c>
    </row>
    <row r="188" spans="97:102" x14ac:dyDescent="0.3">
      <c r="CS188" t="e">
        <f>#REF!</f>
        <v>#REF!</v>
      </c>
      <c r="CT188">
        <v>184</v>
      </c>
      <c r="CW188" t="e">
        <f>#REF!</f>
        <v>#REF!</v>
      </c>
      <c r="CX188">
        <v>403</v>
      </c>
    </row>
    <row r="189" spans="97:102" x14ac:dyDescent="0.3">
      <c r="CS189" t="e">
        <f>#REF!</f>
        <v>#REF!</v>
      </c>
      <c r="CT189">
        <v>185</v>
      </c>
      <c r="CW189" t="e">
        <f>#REF!</f>
        <v>#REF!</v>
      </c>
      <c r="CX189">
        <v>404</v>
      </c>
    </row>
    <row r="190" spans="97:102" x14ac:dyDescent="0.3">
      <c r="CS190" t="e">
        <f>#REF!</f>
        <v>#REF!</v>
      </c>
      <c r="CT190">
        <v>186</v>
      </c>
      <c r="CW190" t="e">
        <f>#REF!</f>
        <v>#REF!</v>
      </c>
      <c r="CX190">
        <v>405</v>
      </c>
    </row>
    <row r="191" spans="97:102" x14ac:dyDescent="0.3">
      <c r="CS191" t="e">
        <f>#REF!</f>
        <v>#REF!</v>
      </c>
      <c r="CT191">
        <v>187</v>
      </c>
      <c r="CW191" t="e">
        <f>#REF!</f>
        <v>#REF!</v>
      </c>
      <c r="CX191">
        <v>406</v>
      </c>
    </row>
    <row r="192" spans="97:102" x14ac:dyDescent="0.3">
      <c r="CS192" t="e">
        <f>#REF!</f>
        <v>#REF!</v>
      </c>
      <c r="CT192">
        <v>188</v>
      </c>
      <c r="CW192" t="e">
        <f>#REF!</f>
        <v>#REF!</v>
      </c>
      <c r="CX192">
        <v>407</v>
      </c>
    </row>
    <row r="193" spans="97:102" x14ac:dyDescent="0.3">
      <c r="CS193" t="e">
        <f>#REF!</f>
        <v>#REF!</v>
      </c>
      <c r="CT193">
        <v>189</v>
      </c>
      <c r="CW193" t="e">
        <f>#REF!</f>
        <v>#REF!</v>
      </c>
      <c r="CX193">
        <v>408</v>
      </c>
    </row>
    <row r="194" spans="97:102" x14ac:dyDescent="0.3">
      <c r="CS194" t="e">
        <f>#REF!</f>
        <v>#REF!</v>
      </c>
      <c r="CT194">
        <v>190</v>
      </c>
      <c r="CW194" t="e">
        <f>#REF!</f>
        <v>#REF!</v>
      </c>
      <c r="CX194">
        <v>409</v>
      </c>
    </row>
    <row r="195" spans="97:102" x14ac:dyDescent="0.3">
      <c r="CS195" t="e">
        <f>#REF!</f>
        <v>#REF!</v>
      </c>
      <c r="CT195">
        <v>191</v>
      </c>
      <c r="CW195" t="e">
        <f>#REF!</f>
        <v>#REF!</v>
      </c>
      <c r="CX195">
        <v>410</v>
      </c>
    </row>
    <row r="196" spans="97:102" x14ac:dyDescent="0.3">
      <c r="CS196" t="e">
        <f>#REF!</f>
        <v>#REF!</v>
      </c>
      <c r="CT196">
        <v>192</v>
      </c>
      <c r="CW196" t="e">
        <f>#REF!</f>
        <v>#REF!</v>
      </c>
      <c r="CX196">
        <v>411</v>
      </c>
    </row>
    <row r="197" spans="97:102" x14ac:dyDescent="0.3">
      <c r="CS197" t="e">
        <f>#REF!</f>
        <v>#REF!</v>
      </c>
      <c r="CT197">
        <v>193</v>
      </c>
      <c r="CW197" t="e">
        <f>#REF!</f>
        <v>#REF!</v>
      </c>
      <c r="CX197">
        <v>412</v>
      </c>
    </row>
    <row r="198" spans="97:102" x14ac:dyDescent="0.3">
      <c r="CS198" t="e">
        <f>#REF!</f>
        <v>#REF!</v>
      </c>
      <c r="CT198">
        <v>194</v>
      </c>
      <c r="CW198" t="e">
        <f>#REF!</f>
        <v>#REF!</v>
      </c>
      <c r="CX198">
        <v>413</v>
      </c>
    </row>
    <row r="199" spans="97:102" x14ac:dyDescent="0.3">
      <c r="CS199" t="e">
        <f>#REF!</f>
        <v>#REF!</v>
      </c>
      <c r="CT199">
        <v>195</v>
      </c>
      <c r="CW199" t="e">
        <f>#REF!</f>
        <v>#REF!</v>
      </c>
      <c r="CX199">
        <v>414</v>
      </c>
    </row>
    <row r="200" spans="97:102" x14ac:dyDescent="0.3">
      <c r="CS200" t="e">
        <f>#REF!</f>
        <v>#REF!</v>
      </c>
      <c r="CT200">
        <v>196</v>
      </c>
      <c r="CW200" t="e">
        <f>#REF!</f>
        <v>#REF!</v>
      </c>
      <c r="CX200">
        <v>415</v>
      </c>
    </row>
    <row r="201" spans="97:102" x14ac:dyDescent="0.3">
      <c r="CS201" t="e">
        <f>#REF!</f>
        <v>#REF!</v>
      </c>
      <c r="CT201">
        <v>197</v>
      </c>
      <c r="CW201" t="e">
        <f>#REF!</f>
        <v>#REF!</v>
      </c>
      <c r="CX201">
        <v>416</v>
      </c>
    </row>
    <row r="202" spans="97:102" x14ac:dyDescent="0.3">
      <c r="CS202" t="e">
        <f>#REF!</f>
        <v>#REF!</v>
      </c>
      <c r="CT202">
        <v>198</v>
      </c>
      <c r="CW202" t="e">
        <f>#REF!</f>
        <v>#REF!</v>
      </c>
      <c r="CX202">
        <v>417</v>
      </c>
    </row>
    <row r="203" spans="97:102" x14ac:dyDescent="0.3">
      <c r="CS203" t="e">
        <f>#REF!</f>
        <v>#REF!</v>
      </c>
      <c r="CT203">
        <v>199</v>
      </c>
      <c r="CW203" t="e">
        <f>#REF!</f>
        <v>#REF!</v>
      </c>
      <c r="CX203">
        <v>418</v>
      </c>
    </row>
    <row r="204" spans="97:102" x14ac:dyDescent="0.3">
      <c r="CS204" t="e">
        <f>#REF!</f>
        <v>#REF!</v>
      </c>
      <c r="CT204">
        <v>200</v>
      </c>
      <c r="CW204" t="e">
        <f>#REF!</f>
        <v>#REF!</v>
      </c>
      <c r="CX204">
        <v>419</v>
      </c>
    </row>
    <row r="205" spans="97:102" x14ac:dyDescent="0.3">
      <c r="CS205" t="e">
        <f>#REF!</f>
        <v>#REF!</v>
      </c>
      <c r="CT205">
        <v>201</v>
      </c>
      <c r="CW205" t="e">
        <f>#REF!</f>
        <v>#REF!</v>
      </c>
      <c r="CX205">
        <v>420</v>
      </c>
    </row>
    <row r="206" spans="97:102" x14ac:dyDescent="0.3">
      <c r="CS206" t="e">
        <f>#REF!</f>
        <v>#REF!</v>
      </c>
      <c r="CT206">
        <v>202</v>
      </c>
      <c r="CW206" t="e">
        <f>#REF!</f>
        <v>#REF!</v>
      </c>
      <c r="CX206">
        <v>421</v>
      </c>
    </row>
    <row r="207" spans="97:102" x14ac:dyDescent="0.3">
      <c r="CS207" t="e">
        <f>#REF!</f>
        <v>#REF!</v>
      </c>
      <c r="CT207">
        <v>203</v>
      </c>
      <c r="CW207" t="e">
        <f>#REF!</f>
        <v>#REF!</v>
      </c>
      <c r="CX207">
        <v>422</v>
      </c>
    </row>
    <row r="208" spans="97:102" x14ac:dyDescent="0.3">
      <c r="CS208" t="e">
        <f>#REF!</f>
        <v>#REF!</v>
      </c>
      <c r="CT208">
        <v>204</v>
      </c>
      <c r="CW208" t="e">
        <f>#REF!</f>
        <v>#REF!</v>
      </c>
      <c r="CX208">
        <v>423</v>
      </c>
    </row>
    <row r="209" spans="97:102" x14ac:dyDescent="0.3">
      <c r="CS209" t="e">
        <f>#REF!</f>
        <v>#REF!</v>
      </c>
      <c r="CT209">
        <v>205</v>
      </c>
      <c r="CW209" t="e">
        <f>#REF!</f>
        <v>#REF!</v>
      </c>
      <c r="CX209">
        <v>424</v>
      </c>
    </row>
    <row r="210" spans="97:102" x14ac:dyDescent="0.3">
      <c r="CS210" t="e">
        <f>#REF!</f>
        <v>#REF!</v>
      </c>
      <c r="CT210">
        <v>206</v>
      </c>
      <c r="CW210" t="e">
        <f>#REF!</f>
        <v>#REF!</v>
      </c>
      <c r="CX210">
        <v>425</v>
      </c>
    </row>
    <row r="211" spans="97:102" x14ac:dyDescent="0.3">
      <c r="CS211" t="e">
        <f>#REF!</f>
        <v>#REF!</v>
      </c>
      <c r="CT211">
        <v>207</v>
      </c>
      <c r="CW211" t="e">
        <f>#REF!</f>
        <v>#REF!</v>
      </c>
      <c r="CX211">
        <v>426</v>
      </c>
    </row>
    <row r="212" spans="97:102" x14ac:dyDescent="0.3">
      <c r="CS212" t="e">
        <f>#REF!</f>
        <v>#REF!</v>
      </c>
      <c r="CT212">
        <v>208</v>
      </c>
      <c r="CW212" t="e">
        <f>#REF!</f>
        <v>#REF!</v>
      </c>
      <c r="CX212">
        <v>427</v>
      </c>
    </row>
    <row r="213" spans="97:102" x14ac:dyDescent="0.3">
      <c r="CS213" t="e">
        <f>#REF!</f>
        <v>#REF!</v>
      </c>
      <c r="CT213">
        <v>209</v>
      </c>
      <c r="CW213" t="e">
        <f>#REF!</f>
        <v>#REF!</v>
      </c>
      <c r="CX213">
        <v>428</v>
      </c>
    </row>
    <row r="214" spans="97:102" x14ac:dyDescent="0.3">
      <c r="CS214" t="e">
        <f>#REF!</f>
        <v>#REF!</v>
      </c>
      <c r="CT214">
        <v>210</v>
      </c>
      <c r="CW214" t="e">
        <f>#REF!</f>
        <v>#REF!</v>
      </c>
      <c r="CX214">
        <v>429</v>
      </c>
    </row>
    <row r="215" spans="97:102" x14ac:dyDescent="0.3">
      <c r="CS215" t="e">
        <f>#REF!</f>
        <v>#REF!</v>
      </c>
      <c r="CT215">
        <v>211</v>
      </c>
      <c r="CW215" t="e">
        <f>#REF!</f>
        <v>#REF!</v>
      </c>
      <c r="CX215">
        <v>430</v>
      </c>
    </row>
    <row r="216" spans="97:102" x14ac:dyDescent="0.3">
      <c r="CS216" t="e">
        <f>#REF!</f>
        <v>#REF!</v>
      </c>
      <c r="CT216">
        <v>212</v>
      </c>
      <c r="CW216" t="e">
        <f>#REF!</f>
        <v>#REF!</v>
      </c>
      <c r="CX216">
        <v>431</v>
      </c>
    </row>
    <row r="217" spans="97:102" x14ac:dyDescent="0.3">
      <c r="CS217" t="e">
        <f>#REF!</f>
        <v>#REF!</v>
      </c>
      <c r="CT217">
        <v>213</v>
      </c>
      <c r="CW217" t="e">
        <f>#REF!</f>
        <v>#REF!</v>
      </c>
      <c r="CX217">
        <v>432</v>
      </c>
    </row>
    <row r="218" spans="97:102" x14ac:dyDescent="0.3">
      <c r="CS218" t="e">
        <f>#REF!</f>
        <v>#REF!</v>
      </c>
      <c r="CT218">
        <v>214</v>
      </c>
      <c r="CW218" t="e">
        <f>#REF!</f>
        <v>#REF!</v>
      </c>
      <c r="CX218">
        <v>433</v>
      </c>
    </row>
    <row r="219" spans="97:102" x14ac:dyDescent="0.3">
      <c r="CW219" t="e">
        <f>#REF!</f>
        <v>#REF!</v>
      </c>
      <c r="CX219">
        <v>434</v>
      </c>
    </row>
    <row r="220" spans="97:102" x14ac:dyDescent="0.3">
      <c r="CW220" t="e">
        <f>#REF!</f>
        <v>#REF!</v>
      </c>
      <c r="CX220">
        <v>435</v>
      </c>
    </row>
    <row r="221" spans="97:102" x14ac:dyDescent="0.3">
      <c r="CW221" t="e">
        <f>#REF!</f>
        <v>#REF!</v>
      </c>
      <c r="CX221">
        <v>436</v>
      </c>
    </row>
    <row r="222" spans="97:102" x14ac:dyDescent="0.3">
      <c r="CW222" t="e">
        <f>#REF!</f>
        <v>#REF!</v>
      </c>
      <c r="CX222">
        <v>437</v>
      </c>
    </row>
    <row r="223" spans="97:102" x14ac:dyDescent="0.3">
      <c r="CW223" t="e">
        <f>#REF!</f>
        <v>#REF!</v>
      </c>
      <c r="CX223">
        <v>438</v>
      </c>
    </row>
    <row r="224" spans="97:102" x14ac:dyDescent="0.3">
      <c r="CW224" t="e">
        <f>#REF!</f>
        <v>#REF!</v>
      </c>
      <c r="CX224">
        <v>439</v>
      </c>
    </row>
    <row r="225" spans="101:102" x14ac:dyDescent="0.3">
      <c r="CW225" t="e">
        <f>#REF!</f>
        <v>#REF!</v>
      </c>
      <c r="CX225">
        <v>440</v>
      </c>
    </row>
    <row r="226" spans="101:102" x14ac:dyDescent="0.3">
      <c r="CW226" t="e">
        <f>#REF!</f>
        <v>#REF!</v>
      </c>
      <c r="CX226">
        <v>441</v>
      </c>
    </row>
    <row r="227" spans="101:102" x14ac:dyDescent="0.3">
      <c r="CW227" t="e">
        <f>#REF!</f>
        <v>#REF!</v>
      </c>
      <c r="CX227">
        <v>442</v>
      </c>
    </row>
    <row r="228" spans="101:102" x14ac:dyDescent="0.3">
      <c r="CW228" t="e">
        <f>#REF!</f>
        <v>#REF!</v>
      </c>
      <c r="CX228">
        <v>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4"/>
  <sheetViews>
    <sheetView workbookViewId="0"/>
  </sheetViews>
  <sheetFormatPr defaultRowHeight="14.4" x14ac:dyDescent="0.3"/>
  <sheetData>
    <row r="3" spans="1:12" x14ac:dyDescent="0.3">
      <c r="A3" t="s">
        <v>0</v>
      </c>
      <c r="B3" t="s">
        <v>43</v>
      </c>
      <c r="C3" t="s">
        <v>94</v>
      </c>
      <c r="D3" t="s">
        <v>128</v>
      </c>
      <c r="E3" t="s">
        <v>135</v>
      </c>
      <c r="F3" t="s">
        <v>138</v>
      </c>
      <c r="G3" t="s">
        <v>151</v>
      </c>
      <c r="H3" t="s">
        <v>152</v>
      </c>
      <c r="I3" t="s">
        <v>153</v>
      </c>
      <c r="J3" t="s">
        <v>154</v>
      </c>
      <c r="K3" t="s">
        <v>156</v>
      </c>
      <c r="L3" t="s">
        <v>165</v>
      </c>
    </row>
    <row r="4" spans="1:12" x14ac:dyDescent="0.3">
      <c r="A4">
        <v>1</v>
      </c>
      <c r="B4">
        <v>7</v>
      </c>
      <c r="C4">
        <v>13</v>
      </c>
      <c r="D4">
        <v>19</v>
      </c>
      <c r="E4">
        <v>25</v>
      </c>
      <c r="F4">
        <v>31</v>
      </c>
      <c r="G4">
        <v>37</v>
      </c>
      <c r="H4">
        <v>43</v>
      </c>
      <c r="I4">
        <v>49</v>
      </c>
      <c r="J4">
        <v>61</v>
      </c>
      <c r="K4">
        <v>67</v>
      </c>
      <c r="L4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843E-E777-4F25-B016-610FAF29277D}">
  <sheetPr codeName="Sheet3">
    <tabColor rgb="FFFFFF00"/>
  </sheetPr>
  <dimension ref="A3"/>
  <sheetViews>
    <sheetView workbookViewId="0">
      <selection activeCell="A5" sqref="A5"/>
    </sheetView>
  </sheetViews>
  <sheetFormatPr defaultRowHeight="14.4" x14ac:dyDescent="0.3"/>
  <sheetData>
    <row r="3" spans="1:1" x14ac:dyDescent="0.3">
      <c r="A3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L179"/>
  <sheetViews>
    <sheetView showGridLines="0" tabSelected="1" zoomScaleNormal="100" workbookViewId="0">
      <selection activeCell="B187" sqref="B187"/>
    </sheetView>
  </sheetViews>
  <sheetFormatPr defaultRowHeight="14.4" outlineLevelRow="1" x14ac:dyDescent="0.3"/>
  <cols>
    <col min="1" max="1" width="4.33203125" customWidth="1"/>
    <col min="2" max="2" width="58.44140625" customWidth="1"/>
    <col min="3" max="3" width="16.33203125" style="1" customWidth="1"/>
    <col min="4" max="10" width="15.33203125" style="1" customWidth="1"/>
  </cols>
  <sheetData>
    <row r="1" spans="2:12" ht="15" thickBot="1" x14ac:dyDescent="0.35">
      <c r="C1" s="220"/>
      <c r="D1" s="220"/>
      <c r="E1" s="220"/>
      <c r="K1" s="34"/>
      <c r="L1" s="34"/>
    </row>
    <row r="2" spans="2:12" s="32" customFormat="1" ht="13.8" x14ac:dyDescent="0.25">
      <c r="B2" s="237" t="s">
        <v>187</v>
      </c>
      <c r="C2" s="125"/>
      <c r="D2" s="125"/>
      <c r="E2" s="125"/>
      <c r="F2" s="125"/>
      <c r="G2" s="106"/>
      <c r="H2" s="106"/>
      <c r="I2" s="106"/>
      <c r="J2" s="107"/>
      <c r="K2" s="34"/>
      <c r="L2" s="34"/>
    </row>
    <row r="3" spans="2:12" s="32" customFormat="1" ht="13.2" x14ac:dyDescent="0.25">
      <c r="B3" s="74" t="s">
        <v>188</v>
      </c>
      <c r="C3" s="126"/>
      <c r="D3" s="126"/>
      <c r="E3" s="126"/>
      <c r="F3" s="75"/>
      <c r="I3" s="76" t="s">
        <v>123</v>
      </c>
      <c r="J3" s="72" t="s">
        <v>137</v>
      </c>
    </row>
    <row r="4" spans="2:12" s="34" customFormat="1" ht="13.8" x14ac:dyDescent="0.25">
      <c r="B4" s="77" t="s">
        <v>124</v>
      </c>
      <c r="C4" s="127"/>
      <c r="D4" s="127"/>
      <c r="E4" s="127"/>
      <c r="F4" s="43"/>
      <c r="G4" s="43"/>
      <c r="H4" s="43"/>
      <c r="I4" s="43"/>
      <c r="J4" s="44"/>
    </row>
    <row r="5" spans="2:12" s="34" customFormat="1" ht="13.8" x14ac:dyDescent="0.25">
      <c r="B5" s="77" t="s">
        <v>189</v>
      </c>
      <c r="C5" s="128"/>
      <c r="D5" s="238" t="s">
        <v>164</v>
      </c>
      <c r="E5" s="130"/>
      <c r="F5" s="103"/>
      <c r="G5" s="43"/>
      <c r="H5" s="43"/>
      <c r="I5" s="43"/>
      <c r="J5" s="44"/>
    </row>
    <row r="6" spans="2:12" s="34" customFormat="1" ht="13.8" x14ac:dyDescent="0.25">
      <c r="B6" s="92"/>
      <c r="C6" s="131"/>
      <c r="D6" s="132" t="s">
        <v>125</v>
      </c>
      <c r="E6" s="132"/>
      <c r="F6" s="45"/>
      <c r="G6" s="46"/>
      <c r="H6" s="46"/>
      <c r="I6" s="46"/>
      <c r="J6" s="47"/>
    </row>
    <row r="7" spans="2:12" s="34" customFormat="1" ht="13.8" x14ac:dyDescent="0.25">
      <c r="B7" s="92"/>
      <c r="C7" s="131"/>
      <c r="D7" s="45" t="s">
        <v>190</v>
      </c>
      <c r="E7" s="45"/>
      <c r="F7" s="45"/>
      <c r="G7" s="46"/>
      <c r="H7" s="46"/>
      <c r="I7" s="46"/>
      <c r="J7" s="47"/>
    </row>
    <row r="8" spans="2:12" s="34" customFormat="1" ht="13.8" x14ac:dyDescent="0.25">
      <c r="B8" s="92"/>
      <c r="C8" s="131"/>
      <c r="D8" s="45" t="s">
        <v>191</v>
      </c>
      <c r="E8" s="45"/>
      <c r="F8" s="45"/>
      <c r="G8" s="46"/>
      <c r="H8" s="46"/>
      <c r="I8" s="46"/>
      <c r="J8" s="47"/>
    </row>
    <row r="9" spans="2:12" s="34" customFormat="1" ht="9" customHeight="1" thickBot="1" x14ac:dyDescent="0.35">
      <c r="B9" s="35"/>
      <c r="C9" s="133"/>
      <c r="D9" s="133"/>
      <c r="E9" s="133"/>
      <c r="F9" s="48"/>
      <c r="G9" s="48"/>
      <c r="H9" s="48"/>
      <c r="I9" s="48"/>
      <c r="J9" s="49"/>
    </row>
    <row r="10" spans="2:12" s="34" customFormat="1" ht="15.75" hidden="1" customHeight="1" thickBot="1" x14ac:dyDescent="0.35">
      <c r="B10" s="82"/>
      <c r="C10" s="239"/>
      <c r="D10" s="239"/>
      <c r="E10" s="239"/>
      <c r="F10" s="240"/>
      <c r="G10" s="240"/>
      <c r="H10" s="240"/>
      <c r="I10" s="240"/>
      <c r="J10" s="47"/>
    </row>
    <row r="11" spans="2:12" ht="15" thickBot="1" x14ac:dyDescent="0.35">
      <c r="B11" s="116"/>
      <c r="C11" s="135" t="s">
        <v>38</v>
      </c>
      <c r="D11" s="136"/>
      <c r="E11" s="137"/>
      <c r="F11" s="171" t="s">
        <v>39</v>
      </c>
      <c r="G11" s="172"/>
      <c r="H11" s="172"/>
      <c r="I11" s="172"/>
      <c r="J11" s="173"/>
    </row>
    <row r="12" spans="2:12" ht="15" thickBot="1" x14ac:dyDescent="0.35">
      <c r="B12" s="222"/>
      <c r="C12" s="200" t="s">
        <v>4</v>
      </c>
      <c r="D12" s="200" t="s">
        <v>40</v>
      </c>
      <c r="E12" s="200" t="s">
        <v>41</v>
      </c>
      <c r="F12" s="197" t="s">
        <v>42</v>
      </c>
      <c r="G12" s="197" t="s">
        <v>136</v>
      </c>
      <c r="H12" s="197" t="s">
        <v>148</v>
      </c>
      <c r="I12" s="197" t="s">
        <v>155</v>
      </c>
      <c r="J12" s="197" t="s">
        <v>173</v>
      </c>
    </row>
    <row r="13" spans="2:12" x14ac:dyDescent="0.3">
      <c r="B13" s="93"/>
      <c r="C13" s="138"/>
      <c r="D13" s="139"/>
      <c r="E13" s="140"/>
      <c r="F13" s="20"/>
      <c r="G13" s="2"/>
      <c r="H13" s="2"/>
      <c r="I13" s="2"/>
      <c r="J13" s="5"/>
    </row>
    <row r="14" spans="2:12" x14ac:dyDescent="0.3">
      <c r="B14" s="94" t="s">
        <v>5</v>
      </c>
      <c r="C14" s="138"/>
      <c r="D14" s="139"/>
      <c r="E14" s="140"/>
      <c r="F14" s="20"/>
      <c r="G14" s="2"/>
      <c r="H14" s="2"/>
      <c r="I14" s="2"/>
      <c r="J14" s="5"/>
    </row>
    <row r="15" spans="2:12" x14ac:dyDescent="0.3">
      <c r="B15" s="93" t="s">
        <v>12</v>
      </c>
      <c r="C15" s="138">
        <v>2617544.58</v>
      </c>
      <c r="D15" s="139">
        <v>2491353.89</v>
      </c>
      <c r="E15" s="140">
        <v>2356242.9900000002</v>
      </c>
      <c r="F15" s="20">
        <v>3050635.0808972642</v>
      </c>
      <c r="G15" s="2">
        <v>3093559.7745296862</v>
      </c>
      <c r="H15" s="2">
        <v>3333875.2616961207</v>
      </c>
      <c r="I15" s="2">
        <v>3802130.9545784402</v>
      </c>
      <c r="J15" s="5">
        <v>4077466.5309971655</v>
      </c>
    </row>
    <row r="16" spans="2:12" x14ac:dyDescent="0.3">
      <c r="B16" s="93" t="s">
        <v>13</v>
      </c>
      <c r="C16" s="138"/>
      <c r="D16" s="139"/>
      <c r="E16" s="140"/>
      <c r="F16" s="20"/>
      <c r="G16" s="2"/>
      <c r="H16" s="2"/>
      <c r="I16" s="2"/>
      <c r="J16" s="5"/>
    </row>
    <row r="17" spans="2:10" x14ac:dyDescent="0.3">
      <c r="B17" s="93" t="s">
        <v>14</v>
      </c>
      <c r="C17" s="138"/>
      <c r="D17" s="139"/>
      <c r="E17" s="140"/>
      <c r="F17" s="20"/>
      <c r="G17" s="2"/>
      <c r="H17" s="2"/>
      <c r="I17" s="2"/>
      <c r="J17" s="5"/>
    </row>
    <row r="18" spans="2:10" x14ac:dyDescent="0.3">
      <c r="B18" s="93" t="s">
        <v>15</v>
      </c>
      <c r="C18" s="138">
        <v>284430.10000000009</v>
      </c>
      <c r="D18" s="139">
        <v>473343.6399999999</v>
      </c>
      <c r="E18" s="140">
        <v>379463.44000000111</v>
      </c>
      <c r="F18" s="2">
        <v>76512.609999999637</v>
      </c>
      <c r="G18" s="2">
        <v>96277.399999999907</v>
      </c>
      <c r="H18" s="2">
        <v>96876.649999999208</v>
      </c>
      <c r="I18" s="2">
        <v>97505.862500001444</v>
      </c>
      <c r="J18" s="5">
        <v>98166.535625000019</v>
      </c>
    </row>
    <row r="19" spans="2:10" ht="15" hidden="1" customHeight="1" outlineLevel="1" x14ac:dyDescent="0.3">
      <c r="B19" s="93" t="s">
        <v>15</v>
      </c>
      <c r="C19" s="246">
        <v>3733925.97</v>
      </c>
      <c r="D19" s="247">
        <v>3968644.83</v>
      </c>
      <c r="E19" s="248">
        <v>4556329.1300000008</v>
      </c>
      <c r="F19" s="193">
        <v>4707232.1570511097</v>
      </c>
      <c r="G19" s="194">
        <v>3829576.8230296862</v>
      </c>
      <c r="H19" s="194">
        <v>4104750.77449256</v>
      </c>
      <c r="I19" s="194">
        <v>4616380.695214998</v>
      </c>
      <c r="J19" s="195">
        <v>4933363.7592201065</v>
      </c>
    </row>
    <row r="20" spans="2:10" collapsed="1" x14ac:dyDescent="0.3">
      <c r="B20" s="95" t="s">
        <v>31</v>
      </c>
      <c r="C20" s="141">
        <v>2901974.68</v>
      </c>
      <c r="D20" s="142">
        <v>2964697.5300000003</v>
      </c>
      <c r="E20" s="143">
        <v>2735706.4300000016</v>
      </c>
      <c r="F20" s="22">
        <v>3127147.6908972636</v>
      </c>
      <c r="G20" s="22">
        <v>3189837.1745296861</v>
      </c>
      <c r="H20" s="22">
        <v>3430751.9116961202</v>
      </c>
      <c r="I20" s="22">
        <v>3899636.8170784414</v>
      </c>
      <c r="J20" s="24">
        <v>4175633.0666221655</v>
      </c>
    </row>
    <row r="21" spans="2:10" x14ac:dyDescent="0.3">
      <c r="B21" s="93"/>
      <c r="C21" s="138"/>
      <c r="D21" s="139"/>
      <c r="E21" s="140"/>
      <c r="F21" s="20"/>
      <c r="G21" s="2"/>
      <c r="H21" s="2"/>
      <c r="I21" s="2"/>
      <c r="J21" s="5"/>
    </row>
    <row r="22" spans="2:10" x14ac:dyDescent="0.3">
      <c r="B22" s="94" t="s">
        <v>6</v>
      </c>
      <c r="C22" s="138"/>
      <c r="D22" s="139"/>
      <c r="E22" s="140"/>
      <c r="F22" s="20"/>
      <c r="G22" s="2"/>
      <c r="H22" s="2"/>
      <c r="I22" s="2"/>
      <c r="J22" s="5"/>
    </row>
    <row r="23" spans="2:10" x14ac:dyDescent="0.3">
      <c r="B23" s="93" t="s">
        <v>16</v>
      </c>
      <c r="C23" s="138">
        <v>960321.82</v>
      </c>
      <c r="D23" s="139">
        <v>820281.40000000014</v>
      </c>
      <c r="E23" s="140">
        <v>883270.72000000009</v>
      </c>
      <c r="F23" s="20">
        <v>1106530.9317215709</v>
      </c>
      <c r="G23" s="2">
        <v>1294827.619354839</v>
      </c>
      <c r="H23" s="2">
        <v>1401460.7339851116</v>
      </c>
      <c r="I23" s="2">
        <v>1515848.5893969233</v>
      </c>
      <c r="J23" s="5">
        <v>1618021.7075884461</v>
      </c>
    </row>
    <row r="24" spans="2:10" ht="15" hidden="1" customHeight="1" outlineLevel="1" x14ac:dyDescent="0.3">
      <c r="B24" s="93" t="s">
        <v>17</v>
      </c>
      <c r="C24" s="138">
        <v>130047.56000000004</v>
      </c>
      <c r="D24" s="139">
        <v>422666.08</v>
      </c>
      <c r="E24" s="140">
        <v>501892.63</v>
      </c>
      <c r="F24" s="20">
        <v>259726.9070674681</v>
      </c>
      <c r="G24" s="2">
        <v>459182.3910612904</v>
      </c>
      <c r="H24" s="2">
        <v>496498.83019772207</v>
      </c>
      <c r="I24" s="2">
        <v>537049.3249412094</v>
      </c>
      <c r="J24" s="5">
        <v>573269.69534010417</v>
      </c>
    </row>
    <row r="25" spans="2:10" ht="15" hidden="1" customHeight="1" outlineLevel="1" x14ac:dyDescent="0.3">
      <c r="B25" s="93" t="s">
        <v>143</v>
      </c>
      <c r="C25" s="138">
        <v>-119840</v>
      </c>
      <c r="D25" s="139">
        <v>184754</v>
      </c>
      <c r="E25" s="140">
        <v>297401</v>
      </c>
      <c r="F25" s="20">
        <v>0</v>
      </c>
      <c r="G25" s="2">
        <v>0</v>
      </c>
      <c r="H25" s="2">
        <v>0</v>
      </c>
      <c r="I25" s="2">
        <v>0</v>
      </c>
      <c r="J25" s="5">
        <v>0</v>
      </c>
    </row>
    <row r="26" spans="2:10" collapsed="1" x14ac:dyDescent="0.3">
      <c r="B26" s="93" t="s">
        <v>17</v>
      </c>
      <c r="C26" s="138">
        <v>249887.56000000006</v>
      </c>
      <c r="D26" s="139">
        <v>237912.08000000002</v>
      </c>
      <c r="E26" s="140">
        <v>204491.63</v>
      </c>
      <c r="F26" s="20">
        <v>259726.9070674681</v>
      </c>
      <c r="G26" s="2">
        <v>459182.3910612904</v>
      </c>
      <c r="H26" s="2">
        <v>496498.83019772207</v>
      </c>
      <c r="I26" s="2">
        <v>537049.3249412094</v>
      </c>
      <c r="J26" s="5">
        <v>573269.69534010417</v>
      </c>
    </row>
    <row r="27" spans="2:10" x14ac:dyDescent="0.3">
      <c r="B27" s="93" t="s">
        <v>18</v>
      </c>
      <c r="C27" s="138">
        <v>1879614.07</v>
      </c>
      <c r="D27" s="139">
        <v>1878147.2200000004</v>
      </c>
      <c r="E27" s="140">
        <v>2555577.87</v>
      </c>
      <c r="F27" s="20">
        <v>2659790.6841775095</v>
      </c>
      <c r="G27" s="2">
        <v>1848798.0098077825</v>
      </c>
      <c r="H27" s="2">
        <v>1938963.4654581835</v>
      </c>
      <c r="I27" s="2">
        <v>2084016.4653658464</v>
      </c>
      <c r="J27" s="5">
        <v>2189175.4877234516</v>
      </c>
    </row>
    <row r="28" spans="2:10" x14ac:dyDescent="0.3">
      <c r="B28" s="93" t="s">
        <v>19</v>
      </c>
      <c r="C28" s="138">
        <v>70704.26999999999</v>
      </c>
      <c r="D28" s="139">
        <v>59818.640000000007</v>
      </c>
      <c r="E28" s="140">
        <v>121372.96</v>
      </c>
      <c r="F28" s="20">
        <v>85700.978291049367</v>
      </c>
      <c r="G28" s="2">
        <v>100674.39413479999</v>
      </c>
      <c r="H28" s="2">
        <v>114739.490858844</v>
      </c>
      <c r="I28" s="2">
        <v>121091.03048460932</v>
      </c>
      <c r="J28" s="5">
        <v>127471.8662991476</v>
      </c>
    </row>
    <row r="29" spans="2:10" x14ac:dyDescent="0.3">
      <c r="B29" s="93" t="s">
        <v>174</v>
      </c>
      <c r="C29" s="138">
        <v>124068.98</v>
      </c>
      <c r="D29" s="139">
        <v>165279.5</v>
      </c>
      <c r="E29" s="140">
        <v>242261.13</v>
      </c>
      <c r="F29" s="20">
        <v>80116.099999999977</v>
      </c>
      <c r="G29" s="2">
        <v>0</v>
      </c>
      <c r="H29" s="2">
        <v>0</v>
      </c>
      <c r="I29" s="2">
        <v>0</v>
      </c>
      <c r="J29" s="5">
        <v>0</v>
      </c>
    </row>
    <row r="30" spans="2:10" x14ac:dyDescent="0.3">
      <c r="B30" s="93" t="s">
        <v>20</v>
      </c>
      <c r="C30" s="138"/>
      <c r="D30" s="139"/>
      <c r="E30" s="140"/>
      <c r="F30" s="20">
        <v>0</v>
      </c>
      <c r="G30" s="2">
        <v>0</v>
      </c>
      <c r="H30" s="2">
        <v>0</v>
      </c>
      <c r="I30" s="2">
        <v>0</v>
      </c>
      <c r="J30" s="5">
        <v>0</v>
      </c>
    </row>
    <row r="31" spans="2:10" x14ac:dyDescent="0.3">
      <c r="B31" s="93" t="s">
        <v>21</v>
      </c>
      <c r="C31" s="138">
        <v>1517.4400000000005</v>
      </c>
      <c r="D31" s="139">
        <v>4933.93</v>
      </c>
      <c r="E31" s="140">
        <v>6805.7099999999991</v>
      </c>
      <c r="F31" s="20">
        <v>11200.22</v>
      </c>
      <c r="G31" s="2">
        <v>10616.809719999999</v>
      </c>
      <c r="H31" s="2">
        <v>10754.8340116</v>
      </c>
      <c r="I31" s="2">
        <v>10896.999031948002</v>
      </c>
      <c r="J31" s="5">
        <v>11043.42900290644</v>
      </c>
    </row>
    <row r="32" spans="2:10" ht="15" hidden="1" customHeight="1" outlineLevel="1" x14ac:dyDescent="0.3">
      <c r="B32" s="93" t="s">
        <v>21</v>
      </c>
      <c r="C32" s="138">
        <v>16251.44</v>
      </c>
      <c r="D32" s="139">
        <v>4933.93</v>
      </c>
      <c r="E32" s="140">
        <v>4197.2899999999991</v>
      </c>
      <c r="F32" s="20">
        <v>11200.22</v>
      </c>
      <c r="G32" s="2">
        <v>10616.809719999999</v>
      </c>
      <c r="H32" s="2">
        <v>10754.8340116</v>
      </c>
      <c r="I32" s="2">
        <v>10896.999031948002</v>
      </c>
      <c r="J32" s="5">
        <v>11043.42900290644</v>
      </c>
    </row>
    <row r="33" spans="2:10" collapsed="1" x14ac:dyDescent="0.3">
      <c r="B33" s="93" t="s">
        <v>22</v>
      </c>
      <c r="C33" s="246">
        <v>-285935.19</v>
      </c>
      <c r="D33" s="247">
        <v>233921.49000000002</v>
      </c>
      <c r="E33" s="248">
        <v>-84288.350000000035</v>
      </c>
      <c r="F33" s="243">
        <v>136302.05000000002</v>
      </c>
      <c r="G33" s="242">
        <v>0</v>
      </c>
      <c r="H33" s="242">
        <v>0</v>
      </c>
      <c r="I33" s="242">
        <v>0</v>
      </c>
      <c r="J33" s="244">
        <v>0</v>
      </c>
    </row>
    <row r="34" spans="2:10" x14ac:dyDescent="0.3">
      <c r="B34" s="95" t="s">
        <v>23</v>
      </c>
      <c r="C34" s="141">
        <v>3000178.9499999997</v>
      </c>
      <c r="D34" s="142">
        <v>3400294.2600000012</v>
      </c>
      <c r="E34" s="143">
        <v>3929491.67</v>
      </c>
      <c r="F34" s="22">
        <v>4339367.8712575976</v>
      </c>
      <c r="G34" s="22">
        <v>3714099.2240787111</v>
      </c>
      <c r="H34" s="22">
        <v>3962417.3545114608</v>
      </c>
      <c r="I34" s="22">
        <v>4268902.4092205362</v>
      </c>
      <c r="J34" s="24">
        <v>4518982.1859540548</v>
      </c>
    </row>
    <row r="35" spans="2:10" ht="10.5" customHeight="1" x14ac:dyDescent="0.3">
      <c r="B35" s="96"/>
      <c r="C35" s="138"/>
      <c r="D35" s="139"/>
      <c r="E35" s="140"/>
      <c r="F35" s="20"/>
      <c r="G35" s="2"/>
      <c r="H35" s="2"/>
      <c r="I35" s="2"/>
      <c r="J35" s="5"/>
    </row>
    <row r="36" spans="2:10" x14ac:dyDescent="0.3">
      <c r="B36" s="93" t="s">
        <v>7</v>
      </c>
      <c r="C36" s="138"/>
      <c r="D36" s="139"/>
      <c r="E36" s="140"/>
      <c r="F36" s="20"/>
      <c r="G36" s="2"/>
      <c r="H36" s="2"/>
      <c r="I36" s="2"/>
      <c r="J36" s="5"/>
    </row>
    <row r="37" spans="2:10" x14ac:dyDescent="0.3">
      <c r="B37" s="93" t="s">
        <v>6</v>
      </c>
      <c r="C37" s="138">
        <v>-98204.269999999553</v>
      </c>
      <c r="D37" s="139">
        <v>-435596.73000000091</v>
      </c>
      <c r="E37" s="140">
        <v>-1193785.2399999984</v>
      </c>
      <c r="F37" s="20">
        <v>-1212220.180360334</v>
      </c>
      <c r="G37" s="2">
        <v>-524262.04954902502</v>
      </c>
      <c r="H37" s="2">
        <v>-531665.44281534059</v>
      </c>
      <c r="I37" s="2">
        <v>-369265.59214209486</v>
      </c>
      <c r="J37" s="5">
        <v>-343349.11933188932</v>
      </c>
    </row>
    <row r="38" spans="2:10" ht="9.75" customHeight="1" x14ac:dyDescent="0.3">
      <c r="B38" s="93"/>
      <c r="C38" s="138"/>
      <c r="D38" s="139"/>
      <c r="E38" s="140"/>
      <c r="F38" s="20"/>
      <c r="G38" s="2"/>
      <c r="H38" s="2"/>
      <c r="I38" s="2"/>
      <c r="J38" s="5"/>
    </row>
    <row r="39" spans="2:10" x14ac:dyDescent="0.3">
      <c r="B39" s="94" t="s">
        <v>8</v>
      </c>
      <c r="C39" s="138"/>
      <c r="D39" s="139"/>
      <c r="E39" s="140"/>
      <c r="F39" s="20"/>
      <c r="G39" s="2"/>
      <c r="H39" s="2"/>
      <c r="I39" s="2"/>
      <c r="J39" s="5"/>
    </row>
    <row r="40" spans="2:10" x14ac:dyDescent="0.3">
      <c r="B40" s="93" t="s">
        <v>24</v>
      </c>
      <c r="C40" s="138">
        <v>831951.29</v>
      </c>
      <c r="D40" s="139">
        <v>1003947.3</v>
      </c>
      <c r="E40" s="140">
        <v>1820622.6999999995</v>
      </c>
      <c r="F40" s="20">
        <v>1580084.4661538459</v>
      </c>
      <c r="G40" s="2">
        <v>639739.64850000013</v>
      </c>
      <c r="H40" s="2">
        <v>673998.86279644002</v>
      </c>
      <c r="I40" s="2">
        <v>716743.87813655636</v>
      </c>
      <c r="J40" s="5">
        <v>757730.69259794103</v>
      </c>
    </row>
    <row r="41" spans="2:10" x14ac:dyDescent="0.3">
      <c r="B41" s="93" t="s">
        <v>25</v>
      </c>
      <c r="C41" s="138"/>
      <c r="D41" s="139"/>
      <c r="E41" s="140"/>
      <c r="F41" s="20"/>
      <c r="G41" s="2"/>
      <c r="H41" s="2"/>
      <c r="I41" s="2"/>
      <c r="J41" s="5"/>
    </row>
    <row r="42" spans="2:10" x14ac:dyDescent="0.3">
      <c r="B42" s="93" t="s">
        <v>26</v>
      </c>
      <c r="C42" s="138"/>
      <c r="D42" s="139"/>
      <c r="E42" s="140"/>
      <c r="F42" s="20"/>
      <c r="G42" s="2"/>
      <c r="H42" s="2"/>
      <c r="I42" s="2"/>
      <c r="J42" s="5"/>
    </row>
    <row r="43" spans="2:10" x14ac:dyDescent="0.3">
      <c r="B43" s="93" t="s">
        <v>27</v>
      </c>
      <c r="C43" s="138"/>
      <c r="D43" s="139"/>
      <c r="E43" s="140"/>
      <c r="F43" s="20"/>
      <c r="G43" s="2"/>
      <c r="H43" s="2"/>
      <c r="I43" s="2"/>
      <c r="J43" s="5"/>
    </row>
    <row r="44" spans="2:10" x14ac:dyDescent="0.3">
      <c r="B44" s="93" t="s">
        <v>28</v>
      </c>
      <c r="C44" s="138"/>
      <c r="D44" s="139"/>
      <c r="E44" s="140"/>
      <c r="F44" s="20"/>
      <c r="G44" s="2"/>
      <c r="H44" s="2"/>
      <c r="I44" s="2"/>
      <c r="J44" s="5"/>
    </row>
    <row r="45" spans="2:10" x14ac:dyDescent="0.3">
      <c r="B45" s="93" t="s">
        <v>29</v>
      </c>
      <c r="C45" s="138">
        <v>0</v>
      </c>
      <c r="D45" s="139">
        <v>0</v>
      </c>
      <c r="E45" s="140">
        <v>0</v>
      </c>
      <c r="F45" s="20">
        <v>0</v>
      </c>
      <c r="G45" s="2">
        <v>0</v>
      </c>
      <c r="H45" s="2">
        <v>0</v>
      </c>
      <c r="I45" s="2">
        <v>0</v>
      </c>
      <c r="J45" s="5">
        <v>0</v>
      </c>
    </row>
    <row r="46" spans="2:10" x14ac:dyDescent="0.3">
      <c r="B46" s="93" t="s">
        <v>30</v>
      </c>
      <c r="C46" s="138">
        <v>0</v>
      </c>
      <c r="D46" s="139">
        <v>0</v>
      </c>
      <c r="E46" s="140">
        <v>0</v>
      </c>
      <c r="F46" s="20">
        <v>0</v>
      </c>
      <c r="G46" s="2">
        <v>0</v>
      </c>
      <c r="H46" s="2">
        <v>0</v>
      </c>
      <c r="I46" s="2">
        <v>0</v>
      </c>
      <c r="J46" s="5">
        <v>0</v>
      </c>
    </row>
    <row r="47" spans="2:10" x14ac:dyDescent="0.3">
      <c r="B47" s="93" t="s">
        <v>11</v>
      </c>
      <c r="C47" s="138">
        <v>-14734</v>
      </c>
      <c r="D47" s="139">
        <v>0</v>
      </c>
      <c r="E47" s="140">
        <v>2608.42</v>
      </c>
      <c r="F47" s="20">
        <v>0</v>
      </c>
      <c r="G47" s="2">
        <v>0</v>
      </c>
      <c r="H47" s="2">
        <v>0</v>
      </c>
      <c r="I47" s="2">
        <v>0</v>
      </c>
      <c r="J47" s="5">
        <v>0</v>
      </c>
    </row>
    <row r="48" spans="2:10" ht="15" hidden="1" customHeight="1" outlineLevel="1" x14ac:dyDescent="0.3">
      <c r="B48" s="93" t="s">
        <v>11</v>
      </c>
      <c r="C48" s="138">
        <v>14734</v>
      </c>
      <c r="D48" s="139">
        <v>0</v>
      </c>
      <c r="E48" s="140">
        <v>-2608.42</v>
      </c>
      <c r="F48" s="20">
        <v>0</v>
      </c>
      <c r="G48" s="2">
        <v>0</v>
      </c>
      <c r="H48" s="2">
        <v>0</v>
      </c>
      <c r="I48" s="2">
        <v>0</v>
      </c>
      <c r="J48" s="5">
        <v>0</v>
      </c>
    </row>
    <row r="49" spans="2:10" collapsed="1" x14ac:dyDescent="0.3">
      <c r="B49" s="93" t="s">
        <v>32</v>
      </c>
      <c r="C49" s="138">
        <v>0</v>
      </c>
      <c r="D49" s="139">
        <v>290578.09999999986</v>
      </c>
      <c r="E49" s="140">
        <v>0</v>
      </c>
      <c r="F49" s="20">
        <v>83700.426574183861</v>
      </c>
      <c r="G49" s="2">
        <v>1721.2986283047694</v>
      </c>
      <c r="H49" s="2">
        <v>0</v>
      </c>
      <c r="I49" s="2">
        <v>0</v>
      </c>
      <c r="J49" s="5">
        <v>0</v>
      </c>
    </row>
    <row r="50" spans="2:10" x14ac:dyDescent="0.3">
      <c r="B50" s="93" t="s">
        <v>33</v>
      </c>
      <c r="C50" s="246">
        <v>-352574.16</v>
      </c>
      <c r="D50" s="247">
        <v>0</v>
      </c>
      <c r="E50" s="248">
        <v>-69326.769999999844</v>
      </c>
      <c r="F50" s="243">
        <v>0</v>
      </c>
      <c r="G50" s="242">
        <v>0</v>
      </c>
      <c r="H50" s="242">
        <v>-424.09053334212513</v>
      </c>
      <c r="I50" s="242">
        <v>-807.95376606190348</v>
      </c>
      <c r="J50" s="244">
        <v>-760.58789961860839</v>
      </c>
    </row>
    <row r="51" spans="2:10" x14ac:dyDescent="0.3">
      <c r="B51" s="95" t="s">
        <v>37</v>
      </c>
      <c r="C51" s="141">
        <v>464643.13000000006</v>
      </c>
      <c r="D51" s="142">
        <v>1294525.3999999999</v>
      </c>
      <c r="E51" s="143">
        <v>1753904.3499999996</v>
      </c>
      <c r="F51" s="21">
        <v>1663784.8927280298</v>
      </c>
      <c r="G51" s="22">
        <v>641460.94712830486</v>
      </c>
      <c r="H51" s="22">
        <v>673574.77226309793</v>
      </c>
      <c r="I51" s="22">
        <v>715935.92437049444</v>
      </c>
      <c r="J51" s="24">
        <v>756970.10469832236</v>
      </c>
    </row>
    <row r="52" spans="2:10" x14ac:dyDescent="0.3">
      <c r="B52" s="93"/>
      <c r="C52" s="138"/>
      <c r="D52" s="139"/>
      <c r="E52" s="140"/>
      <c r="F52" s="20"/>
      <c r="G52" s="2"/>
      <c r="H52" s="2"/>
      <c r="I52" s="2"/>
      <c r="J52" s="5"/>
    </row>
    <row r="53" spans="2:10" x14ac:dyDescent="0.3">
      <c r="B53" s="93" t="s">
        <v>9</v>
      </c>
      <c r="C53" s="138"/>
      <c r="D53" s="139"/>
      <c r="E53" s="140"/>
      <c r="F53" s="20"/>
      <c r="G53" s="2"/>
      <c r="H53" s="2"/>
      <c r="I53" s="2"/>
      <c r="J53" s="5"/>
    </row>
    <row r="54" spans="2:10" x14ac:dyDescent="0.3">
      <c r="B54" s="93" t="s">
        <v>10</v>
      </c>
      <c r="C54" s="138"/>
      <c r="D54" s="139"/>
      <c r="E54" s="140"/>
      <c r="F54" s="20"/>
      <c r="G54" s="2"/>
      <c r="H54" s="2"/>
      <c r="I54" s="2"/>
      <c r="J54" s="5"/>
    </row>
    <row r="55" spans="2:10" x14ac:dyDescent="0.3">
      <c r="B55" s="93" t="s">
        <v>34</v>
      </c>
      <c r="C55" s="138">
        <v>366438.86000000051</v>
      </c>
      <c r="D55" s="139">
        <v>858928.66999999899</v>
      </c>
      <c r="E55" s="140">
        <v>560119.11000000127</v>
      </c>
      <c r="F55" s="20">
        <v>451564.71236769576</v>
      </c>
      <c r="G55" s="2">
        <v>117198.89757927984</v>
      </c>
      <c r="H55" s="2">
        <v>141909.32944775734</v>
      </c>
      <c r="I55" s="2">
        <v>346670.33222839958</v>
      </c>
      <c r="J55" s="5">
        <v>413620.98536643304</v>
      </c>
    </row>
    <row r="56" spans="2:10" x14ac:dyDescent="0.3">
      <c r="B56" s="93"/>
      <c r="C56" s="138"/>
      <c r="D56" s="139"/>
      <c r="E56" s="140"/>
      <c r="F56" s="20"/>
      <c r="G56" s="2"/>
      <c r="H56" s="2"/>
      <c r="I56" s="2"/>
      <c r="J56" s="5"/>
    </row>
    <row r="57" spans="2:10" x14ac:dyDescent="0.3">
      <c r="B57" s="96" t="s">
        <v>35</v>
      </c>
      <c r="C57" s="138">
        <v>6.8003178959904625E-3</v>
      </c>
      <c r="D57" s="139">
        <v>366438.86680031841</v>
      </c>
      <c r="E57" s="140">
        <v>1225367.5368003175</v>
      </c>
      <c r="F57" s="20">
        <v>1785486.6468003187</v>
      </c>
      <c r="G57" s="2">
        <v>2237051.3591680145</v>
      </c>
      <c r="H57" s="2">
        <v>2354250.2567472942</v>
      </c>
      <c r="I57" s="2">
        <v>2496159.5861950517</v>
      </c>
      <c r="J57" s="5">
        <v>2842829.9184234515</v>
      </c>
    </row>
    <row r="58" spans="2:10" x14ac:dyDescent="0.3">
      <c r="B58" s="93"/>
      <c r="C58" s="138"/>
      <c r="D58" s="139"/>
      <c r="E58" s="140"/>
      <c r="F58" s="20"/>
      <c r="G58" s="2"/>
      <c r="H58" s="2"/>
      <c r="I58" s="2"/>
      <c r="J58" s="5"/>
    </row>
    <row r="59" spans="2:10" ht="15" thickBot="1" x14ac:dyDescent="0.35">
      <c r="B59" s="97" t="s">
        <v>36</v>
      </c>
      <c r="C59" s="144">
        <v>366438.86680031841</v>
      </c>
      <c r="D59" s="145">
        <v>1225367.5368003175</v>
      </c>
      <c r="E59" s="205">
        <v>1785486.6468003187</v>
      </c>
      <c r="F59" s="206">
        <v>2237051.3591680145</v>
      </c>
      <c r="G59" s="23">
        <v>2354250.2567472942</v>
      </c>
      <c r="H59" s="23">
        <v>2496159.5861950517</v>
      </c>
      <c r="I59" s="23">
        <v>2842829.9184234515</v>
      </c>
      <c r="J59" s="25">
        <v>3256450.9037898844</v>
      </c>
    </row>
    <row r="60" spans="2:10" ht="15" thickBot="1" x14ac:dyDescent="0.35"/>
    <row r="61" spans="2:10" ht="15" hidden="1" outlineLevel="1" thickBot="1" x14ac:dyDescent="0.35">
      <c r="C61" s="124"/>
      <c r="D61" s="124"/>
      <c r="E61" s="124"/>
      <c r="H61" s="28"/>
    </row>
    <row r="62" spans="2:10" collapsed="1" x14ac:dyDescent="0.3">
      <c r="B62" s="33" t="s">
        <v>187</v>
      </c>
      <c r="C62" s="125"/>
      <c r="D62" s="125"/>
      <c r="E62" s="125"/>
      <c r="F62" s="106"/>
      <c r="G62" s="106"/>
      <c r="H62" s="106"/>
      <c r="I62" s="106"/>
      <c r="J62" s="107"/>
    </row>
    <row r="63" spans="2:10" x14ac:dyDescent="0.3">
      <c r="B63" s="74" t="s">
        <v>188</v>
      </c>
      <c r="C63" s="126"/>
      <c r="D63" s="126"/>
      <c r="E63" s="126"/>
      <c r="F63" s="75"/>
      <c r="G63" s="32"/>
      <c r="H63" s="32"/>
      <c r="I63" s="76" t="s">
        <v>123</v>
      </c>
      <c r="J63" s="72" t="s">
        <v>137</v>
      </c>
    </row>
    <row r="64" spans="2:10" x14ac:dyDescent="0.3">
      <c r="B64" s="77" t="s">
        <v>124</v>
      </c>
      <c r="C64" s="127"/>
      <c r="D64" s="127"/>
      <c r="E64" s="127"/>
      <c r="F64" s="43"/>
      <c r="G64" s="43"/>
      <c r="H64" s="43"/>
      <c r="I64" s="43"/>
      <c r="J64" s="44"/>
    </row>
    <row r="65" spans="2:10" x14ac:dyDescent="0.3">
      <c r="B65" s="77" t="s">
        <v>189</v>
      </c>
      <c r="C65" s="128"/>
      <c r="D65" s="129" t="s">
        <v>164</v>
      </c>
      <c r="E65" s="130"/>
      <c r="F65" s="103"/>
      <c r="G65" s="43"/>
      <c r="H65" s="43"/>
      <c r="I65" s="43"/>
      <c r="J65" s="44"/>
    </row>
    <row r="66" spans="2:10" ht="16.95" customHeight="1" x14ac:dyDescent="0.3">
      <c r="B66" s="92"/>
      <c r="C66" s="131"/>
      <c r="D66" s="132" t="s">
        <v>125</v>
      </c>
      <c r="E66" s="132"/>
      <c r="F66" s="45"/>
      <c r="G66" s="46"/>
      <c r="H66" s="46"/>
      <c r="I66" s="46"/>
      <c r="J66" s="47"/>
    </row>
    <row r="67" spans="2:10" x14ac:dyDescent="0.3">
      <c r="B67" s="92"/>
      <c r="C67" s="131"/>
      <c r="D67" s="132" t="s">
        <v>190</v>
      </c>
      <c r="E67" s="132"/>
      <c r="F67" s="45"/>
      <c r="G67" s="46"/>
      <c r="H67" s="46"/>
      <c r="I67" s="46"/>
      <c r="J67" s="47"/>
    </row>
    <row r="68" spans="2:10" x14ac:dyDescent="0.3">
      <c r="B68" s="92"/>
      <c r="C68" s="131"/>
      <c r="D68" s="132" t="s">
        <v>191</v>
      </c>
      <c r="E68" s="132"/>
      <c r="F68" s="45"/>
      <c r="G68" s="46"/>
      <c r="H68" s="46"/>
      <c r="I68" s="46"/>
      <c r="J68" s="47"/>
    </row>
    <row r="69" spans="2:10" ht="10.5" customHeight="1" thickBot="1" x14ac:dyDescent="0.35">
      <c r="B69" s="35"/>
      <c r="C69" s="133"/>
      <c r="D69" s="133"/>
      <c r="E69" s="133"/>
      <c r="F69" s="48"/>
      <c r="G69" s="48"/>
      <c r="H69" s="48"/>
      <c r="I69" s="48"/>
      <c r="J69" s="49"/>
    </row>
    <row r="70" spans="2:10" ht="5.25" customHeight="1" x14ac:dyDescent="0.3">
      <c r="B70" s="82"/>
      <c r="C70" s="134"/>
      <c r="D70" s="134"/>
      <c r="E70" s="134"/>
      <c r="F70" s="28"/>
      <c r="G70" s="28"/>
      <c r="H70" s="28"/>
      <c r="I70" s="28"/>
    </row>
    <row r="71" spans="2:10" ht="5.25" customHeight="1" thickBot="1" x14ac:dyDescent="0.35">
      <c r="B71" s="82"/>
      <c r="C71" s="134"/>
      <c r="D71" s="134"/>
      <c r="E71" s="134"/>
      <c r="F71" s="28"/>
      <c r="G71" s="28"/>
      <c r="H71" s="28"/>
      <c r="I71" s="28"/>
    </row>
    <row r="72" spans="2:10" ht="15" thickBot="1" x14ac:dyDescent="0.35">
      <c r="B72" s="82"/>
      <c r="C72" s="135" t="s">
        <v>38</v>
      </c>
      <c r="D72" s="135"/>
      <c r="E72" s="137"/>
      <c r="F72" s="171" t="s">
        <v>39</v>
      </c>
      <c r="G72" s="172"/>
      <c r="H72" s="172"/>
      <c r="I72" s="172"/>
      <c r="J72" s="173"/>
    </row>
    <row r="73" spans="2:10" ht="15" thickBot="1" x14ac:dyDescent="0.35">
      <c r="B73" s="84" t="s">
        <v>44</v>
      </c>
      <c r="C73" s="196" t="s">
        <v>4</v>
      </c>
      <c r="D73" s="196" t="s">
        <v>40</v>
      </c>
      <c r="E73" s="196" t="s">
        <v>41</v>
      </c>
      <c r="F73" s="197" t="s">
        <v>42</v>
      </c>
      <c r="G73" s="197" t="s">
        <v>136</v>
      </c>
      <c r="H73" s="197" t="s">
        <v>148</v>
      </c>
      <c r="I73" s="197" t="s">
        <v>155</v>
      </c>
      <c r="J73" s="197" t="s">
        <v>173</v>
      </c>
    </row>
    <row r="74" spans="2:10" x14ac:dyDescent="0.3">
      <c r="B74" s="82" t="s">
        <v>45</v>
      </c>
      <c r="C74" s="146">
        <v>296.13749999999993</v>
      </c>
      <c r="D74" s="139">
        <v>248.96429000000001</v>
      </c>
      <c r="E74" s="147">
        <v>237.06326100000001</v>
      </c>
      <c r="F74" s="2">
        <v>281.3</v>
      </c>
      <c r="G74" s="2">
        <v>281.3</v>
      </c>
      <c r="H74" s="2">
        <v>310.40000000000003</v>
      </c>
      <c r="I74" s="2">
        <v>334.65</v>
      </c>
      <c r="J74" s="5">
        <v>358.9</v>
      </c>
    </row>
    <row r="75" spans="2:10" ht="15" customHeight="1" x14ac:dyDescent="0.3">
      <c r="B75" s="82" t="s">
        <v>46</v>
      </c>
      <c r="C75" s="138">
        <v>19</v>
      </c>
      <c r="D75" s="139">
        <v>15</v>
      </c>
      <c r="E75" s="249">
        <v>15</v>
      </c>
      <c r="F75" s="2">
        <v>22</v>
      </c>
      <c r="G75" s="2">
        <v>22</v>
      </c>
      <c r="H75" s="2">
        <v>23</v>
      </c>
      <c r="I75" s="2">
        <v>24</v>
      </c>
      <c r="J75" s="2">
        <v>25</v>
      </c>
    </row>
    <row r="76" spans="2:10" ht="13.95" customHeight="1" x14ac:dyDescent="0.3">
      <c r="B76" s="82" t="s">
        <v>47</v>
      </c>
      <c r="C76" s="138">
        <v>2</v>
      </c>
      <c r="D76" s="139">
        <v>3</v>
      </c>
      <c r="E76" s="249">
        <v>3</v>
      </c>
      <c r="F76" s="2">
        <v>3</v>
      </c>
      <c r="G76" s="2">
        <v>2</v>
      </c>
      <c r="H76" s="2">
        <v>2</v>
      </c>
      <c r="I76" s="2">
        <v>2</v>
      </c>
      <c r="J76" s="2">
        <v>2</v>
      </c>
    </row>
    <row r="77" spans="2:10" x14ac:dyDescent="0.3">
      <c r="B77" s="82" t="s">
        <v>48</v>
      </c>
      <c r="C77" s="138">
        <v>0</v>
      </c>
      <c r="D77" s="139">
        <v>0</v>
      </c>
      <c r="E77" s="249">
        <v>0</v>
      </c>
      <c r="F77" s="2">
        <v>0</v>
      </c>
      <c r="G77" s="2">
        <v>0</v>
      </c>
      <c r="H77" s="2">
        <v>0</v>
      </c>
      <c r="I77" s="2">
        <v>0</v>
      </c>
      <c r="J77" s="5">
        <v>0</v>
      </c>
    </row>
    <row r="78" spans="2:10" s="36" customFormat="1" ht="15.75" hidden="1" customHeight="1" x14ac:dyDescent="0.3">
      <c r="B78" s="98"/>
      <c r="C78" s="250">
        <v>21</v>
      </c>
      <c r="D78" s="251">
        <v>15</v>
      </c>
      <c r="E78" s="252">
        <v>20</v>
      </c>
      <c r="F78" s="41">
        <v>27</v>
      </c>
      <c r="G78" s="41">
        <v>30</v>
      </c>
      <c r="H78" s="41">
        <v>31</v>
      </c>
      <c r="I78" s="41">
        <v>32</v>
      </c>
      <c r="J78" s="42">
        <v>33</v>
      </c>
    </row>
    <row r="79" spans="2:10" ht="15.75" customHeight="1" thickBot="1" x14ac:dyDescent="0.35">
      <c r="B79" s="82"/>
      <c r="C79" s="144"/>
      <c r="D79" s="145"/>
      <c r="E79" s="148"/>
      <c r="F79" s="23"/>
      <c r="G79" s="23"/>
      <c r="H79" s="23"/>
      <c r="I79" s="23"/>
      <c r="J79" s="25"/>
    </row>
    <row r="80" spans="2:10" x14ac:dyDescent="0.3">
      <c r="B80" s="84" t="s">
        <v>49</v>
      </c>
      <c r="C80" s="146"/>
      <c r="D80" s="149"/>
      <c r="E80" s="147"/>
      <c r="F80" s="109"/>
      <c r="G80" s="109"/>
      <c r="H80" s="109"/>
      <c r="I80" s="109"/>
      <c r="J80" s="108"/>
    </row>
    <row r="81" spans="2:10" x14ac:dyDescent="0.3">
      <c r="B81" s="82" t="s">
        <v>50</v>
      </c>
      <c r="C81" s="138">
        <v>287903.23</v>
      </c>
      <c r="D81" s="139">
        <v>300000</v>
      </c>
      <c r="E81" s="249">
        <v>300000</v>
      </c>
      <c r="F81" s="2">
        <v>304500</v>
      </c>
      <c r="G81" s="2">
        <v>309067.49999999994</v>
      </c>
      <c r="H81" s="2">
        <v>313703.5124999999</v>
      </c>
      <c r="I81" s="2">
        <v>318409.06518749986</v>
      </c>
      <c r="J81" s="5">
        <v>323185.20116531232</v>
      </c>
    </row>
    <row r="82" spans="2:10" x14ac:dyDescent="0.3">
      <c r="B82" s="82" t="s">
        <v>51</v>
      </c>
      <c r="C82" s="138">
        <v>71538.319999999992</v>
      </c>
      <c r="D82" s="139">
        <v>101517.18</v>
      </c>
      <c r="E82" s="249">
        <v>96921.98</v>
      </c>
      <c r="F82" s="2">
        <v>91295.443100000019</v>
      </c>
      <c r="G82" s="2">
        <v>93669.124620600007</v>
      </c>
      <c r="H82" s="2">
        <v>96479.198359218033</v>
      </c>
      <c r="I82" s="2">
        <v>99373.574309994554</v>
      </c>
      <c r="J82" s="5">
        <v>102354.7815392944</v>
      </c>
    </row>
    <row r="83" spans="2:10" x14ac:dyDescent="0.3">
      <c r="B83" s="82" t="s">
        <v>52</v>
      </c>
      <c r="C83" s="138">
        <v>228960.55000000005</v>
      </c>
      <c r="D83" s="139">
        <v>185336.46</v>
      </c>
      <c r="E83" s="249">
        <v>221774.01</v>
      </c>
      <c r="F83" s="2">
        <v>295233.12800000003</v>
      </c>
      <c r="G83" s="2">
        <v>177622.244828</v>
      </c>
      <c r="H83" s="2">
        <v>182950.91217284001</v>
      </c>
      <c r="I83" s="2">
        <v>188439.43953802521</v>
      </c>
      <c r="J83" s="5">
        <v>194092.62272416599</v>
      </c>
    </row>
    <row r="84" spans="2:10" x14ac:dyDescent="0.3">
      <c r="B84" s="82" t="s">
        <v>53</v>
      </c>
      <c r="C84" s="138">
        <v>12666</v>
      </c>
      <c r="D84" s="139">
        <v>12068</v>
      </c>
      <c r="E84" s="249">
        <v>13222.19</v>
      </c>
      <c r="F84" s="2">
        <v>15806.83</v>
      </c>
      <c r="G84" s="2">
        <v>16217.807580000001</v>
      </c>
      <c r="H84" s="2">
        <v>16704.3418074</v>
      </c>
      <c r="I84" s="2">
        <v>17205.472061622</v>
      </c>
      <c r="J84" s="5">
        <v>17721.636223470661</v>
      </c>
    </row>
    <row r="85" spans="2:10" x14ac:dyDescent="0.3">
      <c r="B85" s="82" t="s">
        <v>54</v>
      </c>
      <c r="C85" s="138">
        <v>581549.94000000006</v>
      </c>
      <c r="D85" s="139">
        <v>607470.76</v>
      </c>
      <c r="E85" s="249">
        <v>673912.33</v>
      </c>
      <c r="F85" s="2">
        <v>695035.94324504735</v>
      </c>
      <c r="G85" s="2">
        <v>545633.39659609599</v>
      </c>
      <c r="H85" s="2">
        <v>581811.07969090296</v>
      </c>
      <c r="I85" s="2">
        <v>658985.52590752393</v>
      </c>
      <c r="J85" s="5">
        <v>703142.18479174015</v>
      </c>
    </row>
    <row r="86" spans="2:10" x14ac:dyDescent="0.3">
      <c r="B86" s="82" t="s">
        <v>55</v>
      </c>
      <c r="C86" s="138">
        <v>69400.62000000001</v>
      </c>
      <c r="D86" s="139">
        <v>69487.549999999988</v>
      </c>
      <c r="E86" s="249">
        <v>64789.09</v>
      </c>
      <c r="F86" s="2">
        <v>77842.244364510596</v>
      </c>
      <c r="G86" s="2">
        <v>84290.000318134553</v>
      </c>
      <c r="H86" s="2">
        <v>90651.676136922033</v>
      </c>
      <c r="I86" s="2">
        <v>103949.42863735319</v>
      </c>
      <c r="J86" s="5">
        <v>111481.99592991496</v>
      </c>
    </row>
    <row r="87" spans="2:10" x14ac:dyDescent="0.3">
      <c r="B87" s="82" t="s">
        <v>56</v>
      </c>
      <c r="C87" s="138">
        <v>20256.04</v>
      </c>
      <c r="D87" s="139">
        <v>47643.079999999994</v>
      </c>
      <c r="E87" s="249">
        <v>41635.759999999995</v>
      </c>
      <c r="F87" s="2">
        <v>39196.650300000001</v>
      </c>
      <c r="G87" s="2">
        <v>40215.763207800002</v>
      </c>
      <c r="H87" s="2">
        <v>41422.236104033997</v>
      </c>
      <c r="I87" s="2">
        <v>42664.903187155018</v>
      </c>
      <c r="J87" s="5">
        <v>43944.850282769672</v>
      </c>
    </row>
    <row r="88" spans="2:10" x14ac:dyDescent="0.3">
      <c r="B88" s="82" t="s">
        <v>57</v>
      </c>
      <c r="C88" s="138">
        <v>0</v>
      </c>
      <c r="D88" s="139">
        <v>0</v>
      </c>
      <c r="E88" s="249">
        <v>17278.82</v>
      </c>
      <c r="F88" s="2">
        <v>52520</v>
      </c>
      <c r="G88" s="2">
        <v>53259.66</v>
      </c>
      <c r="H88" s="2">
        <v>54857.449799999995</v>
      </c>
      <c r="I88" s="2">
        <v>56503.173294000015</v>
      </c>
      <c r="J88" s="5">
        <v>58198.268492820018</v>
      </c>
    </row>
    <row r="89" spans="2:10" x14ac:dyDescent="0.3">
      <c r="B89" s="82" t="s">
        <v>58</v>
      </c>
      <c r="C89" s="138">
        <v>52750</v>
      </c>
      <c r="D89" s="139">
        <v>36000</v>
      </c>
      <c r="E89" s="249">
        <v>36000</v>
      </c>
      <c r="F89" s="2">
        <v>54000</v>
      </c>
      <c r="G89" s="2">
        <v>42000</v>
      </c>
      <c r="H89" s="2">
        <v>42000</v>
      </c>
      <c r="I89" s="2">
        <v>42000</v>
      </c>
      <c r="J89" s="5">
        <v>42000</v>
      </c>
    </row>
    <row r="90" spans="2:10" x14ac:dyDescent="0.3">
      <c r="B90" s="82" t="s">
        <v>59</v>
      </c>
      <c r="C90" s="138">
        <v>54710.62</v>
      </c>
      <c r="D90" s="139">
        <v>45795.61</v>
      </c>
      <c r="E90" s="249">
        <v>50535.01</v>
      </c>
      <c r="F90" s="2">
        <v>51637.181967951816</v>
      </c>
      <c r="G90" s="2">
        <v>51637.181967951816</v>
      </c>
      <c r="H90" s="2">
        <v>53186.297426990379</v>
      </c>
      <c r="I90" s="2">
        <v>54781.886349800086</v>
      </c>
      <c r="J90" s="5">
        <v>56425.342940294082</v>
      </c>
    </row>
    <row r="91" spans="2:10" x14ac:dyDescent="0.3">
      <c r="B91" s="82" t="s">
        <v>60</v>
      </c>
      <c r="C91" s="138">
        <v>246099.65</v>
      </c>
      <c r="D91" s="139">
        <v>214278.58</v>
      </c>
      <c r="E91" s="249">
        <v>654660.82000000007</v>
      </c>
      <c r="F91" s="2">
        <v>408913.18839999998</v>
      </c>
      <c r="G91" s="2">
        <v>70460.655705199984</v>
      </c>
      <c r="H91" s="2">
        <v>63757.135176356009</v>
      </c>
      <c r="I91" s="2">
        <v>64922.199031646691</v>
      </c>
      <c r="J91" s="5">
        <v>64114.214802596092</v>
      </c>
    </row>
    <row r="92" spans="2:10" ht="15" hidden="1" customHeight="1" outlineLevel="1" x14ac:dyDescent="0.3">
      <c r="B92" s="241" t="s">
        <v>61</v>
      </c>
      <c r="C92" s="138">
        <v>0</v>
      </c>
      <c r="D92" s="139">
        <v>0</v>
      </c>
      <c r="E92" s="249">
        <v>0</v>
      </c>
      <c r="F92" s="257">
        <v>0</v>
      </c>
      <c r="G92" s="257">
        <v>0</v>
      </c>
      <c r="H92" s="257">
        <v>0</v>
      </c>
      <c r="I92" s="257">
        <v>0</v>
      </c>
      <c r="J92" s="245">
        <v>0</v>
      </c>
    </row>
    <row r="93" spans="2:10" ht="15" hidden="1" customHeight="1" outlineLevel="1" x14ac:dyDescent="0.3">
      <c r="B93" s="241" t="s">
        <v>62</v>
      </c>
      <c r="C93" s="138">
        <v>0</v>
      </c>
      <c r="D93" s="139">
        <v>0</v>
      </c>
      <c r="E93" s="249">
        <v>0</v>
      </c>
      <c r="F93" s="257">
        <v>0</v>
      </c>
      <c r="G93" s="257">
        <v>0</v>
      </c>
      <c r="H93" s="257">
        <v>0</v>
      </c>
      <c r="I93" s="257">
        <v>0</v>
      </c>
      <c r="J93" s="245">
        <v>0</v>
      </c>
    </row>
    <row r="94" spans="2:10" collapsed="1" x14ac:dyDescent="0.3">
      <c r="B94" s="82" t="s">
        <v>63</v>
      </c>
      <c r="C94" s="138">
        <v>100942.47</v>
      </c>
      <c r="D94" s="139">
        <v>112348.53</v>
      </c>
      <c r="E94" s="249">
        <v>183365.36</v>
      </c>
      <c r="F94" s="2">
        <v>290923.78480000002</v>
      </c>
      <c r="G94" s="2">
        <v>73482.440044000003</v>
      </c>
      <c r="H94" s="2">
        <v>75686.91324532</v>
      </c>
      <c r="I94" s="2">
        <v>77957.520642679607</v>
      </c>
      <c r="J94" s="5">
        <v>80296.246261959997</v>
      </c>
    </row>
    <row r="95" spans="2:10" x14ac:dyDescent="0.3">
      <c r="B95" s="82" t="s">
        <v>64</v>
      </c>
      <c r="C95" s="138">
        <v>44829.53</v>
      </c>
      <c r="D95" s="139">
        <v>53778.66</v>
      </c>
      <c r="E95" s="249">
        <v>27360</v>
      </c>
      <c r="F95" s="2">
        <v>27360</v>
      </c>
      <c r="G95" s="2">
        <v>28071.360000000001</v>
      </c>
      <c r="H95" s="2">
        <v>28913.500800000002</v>
      </c>
      <c r="I95" s="2">
        <v>29780.905824000009</v>
      </c>
      <c r="J95" s="5">
        <v>30674.332998720005</v>
      </c>
    </row>
    <row r="96" spans="2:10" x14ac:dyDescent="0.3">
      <c r="B96" s="82" t="s">
        <v>65</v>
      </c>
      <c r="C96" s="138">
        <v>107631.54</v>
      </c>
      <c r="D96" s="139">
        <v>92422.81</v>
      </c>
      <c r="E96" s="249">
        <v>168629.42</v>
      </c>
      <c r="F96" s="2">
        <v>250225.35</v>
      </c>
      <c r="G96" s="2">
        <v>257732.11050000001</v>
      </c>
      <c r="H96" s="2">
        <v>291237.28486499999</v>
      </c>
      <c r="I96" s="2">
        <v>323273.38620015001</v>
      </c>
      <c r="J96" s="5">
        <v>355600.72482016502</v>
      </c>
    </row>
    <row r="97" spans="2:10" x14ac:dyDescent="0.3">
      <c r="B97" s="82" t="s">
        <v>3</v>
      </c>
      <c r="C97" s="246">
        <v>375.55999999982305</v>
      </c>
      <c r="D97" s="247">
        <v>0</v>
      </c>
      <c r="E97" s="253">
        <v>5493.0800000005402</v>
      </c>
      <c r="F97" s="242">
        <v>5300.9399999994785</v>
      </c>
      <c r="G97" s="242">
        <v>5438.7644399998244</v>
      </c>
      <c r="H97" s="242">
        <v>5601.9273731999565</v>
      </c>
      <c r="I97" s="242">
        <v>5769.9851943962276</v>
      </c>
      <c r="J97" s="244">
        <v>5943.0847502280958</v>
      </c>
    </row>
    <row r="98" spans="2:10" ht="15" thickBot="1" x14ac:dyDescent="0.35">
      <c r="B98" s="99" t="s">
        <v>66</v>
      </c>
      <c r="C98" s="254">
        <v>1879614.07</v>
      </c>
      <c r="D98" s="255">
        <v>1878147.2200000004</v>
      </c>
      <c r="E98" s="256">
        <v>2555577.87</v>
      </c>
      <c r="F98" s="30">
        <v>2659790.6841775095</v>
      </c>
      <c r="G98" s="30">
        <v>1848798.0098077825</v>
      </c>
      <c r="H98" s="30">
        <v>1938963.4654581835</v>
      </c>
      <c r="I98" s="30">
        <v>2084016.4653658464</v>
      </c>
      <c r="J98" s="31">
        <v>2189175.4877234516</v>
      </c>
    </row>
    <row r="99" spans="2:10" ht="9" customHeight="1" x14ac:dyDescent="0.3">
      <c r="B99" s="100"/>
      <c r="C99" s="150"/>
      <c r="D99" s="151"/>
      <c r="E99" s="152"/>
      <c r="F99" s="28"/>
      <c r="G99" s="28"/>
      <c r="H99" s="28"/>
      <c r="I99" s="28"/>
      <c r="J99" s="101"/>
    </row>
    <row r="100" spans="2:10" ht="12.75" customHeight="1" thickBot="1" x14ac:dyDescent="0.35">
      <c r="B100" s="84" t="s">
        <v>67</v>
      </c>
      <c r="C100" s="153"/>
      <c r="D100" s="151"/>
      <c r="E100" s="154"/>
      <c r="F100" s="28"/>
      <c r="G100" s="28"/>
      <c r="H100" s="28"/>
      <c r="I100" s="28"/>
      <c r="J100" s="78"/>
    </row>
    <row r="101" spans="2:10" x14ac:dyDescent="0.3">
      <c r="B101" s="82" t="s">
        <v>74</v>
      </c>
      <c r="C101" s="155">
        <v>14734</v>
      </c>
      <c r="D101" s="156">
        <v>0</v>
      </c>
      <c r="E101" s="157">
        <v>-2608</v>
      </c>
      <c r="F101" s="110">
        <v>0</v>
      </c>
      <c r="G101" s="110">
        <v>0</v>
      </c>
      <c r="H101" s="110">
        <v>0</v>
      </c>
      <c r="I101" s="110">
        <v>0</v>
      </c>
      <c r="J101" s="111">
        <v>0</v>
      </c>
    </row>
    <row r="102" spans="2:10" x14ac:dyDescent="0.3">
      <c r="B102" s="82" t="s">
        <v>68</v>
      </c>
      <c r="C102" s="158">
        <v>49.799580561965556</v>
      </c>
      <c r="D102" s="159">
        <v>0</v>
      </c>
      <c r="E102" s="160">
        <v>-240.35178680981639</v>
      </c>
      <c r="F102" s="112">
        <v>0</v>
      </c>
      <c r="G102" s="112">
        <v>0</v>
      </c>
      <c r="H102" s="112">
        <v>0</v>
      </c>
      <c r="I102" s="112">
        <v>0</v>
      </c>
      <c r="J102" s="113">
        <v>0</v>
      </c>
    </row>
    <row r="103" spans="2:10" x14ac:dyDescent="0.3">
      <c r="B103" s="82" t="s">
        <v>69</v>
      </c>
      <c r="C103" s="174">
        <v>0</v>
      </c>
      <c r="D103" s="161">
        <v>0.84070504410957769</v>
      </c>
      <c r="E103" s="162">
        <v>0.95219784732983193</v>
      </c>
      <c r="F103" s="39">
        <v>1.1866030983181322</v>
      </c>
      <c r="G103" s="39">
        <v>1</v>
      </c>
      <c r="H103" s="39">
        <v>1.103448275862069</v>
      </c>
      <c r="I103" s="39">
        <v>1.0781249999999998</v>
      </c>
      <c r="J103" s="40">
        <v>1.0724637681159421</v>
      </c>
    </row>
    <row r="104" spans="2:10" x14ac:dyDescent="0.3">
      <c r="B104" s="82" t="s">
        <v>70</v>
      </c>
      <c r="C104" s="174">
        <v>0</v>
      </c>
      <c r="D104" s="161">
        <v>1.3321581268742599</v>
      </c>
      <c r="E104" s="162">
        <v>1.4657663533590071</v>
      </c>
      <c r="F104" s="39">
        <v>0.33070142123088409</v>
      </c>
      <c r="G104" s="39">
        <v>0</v>
      </c>
      <c r="H104" s="39">
        <v>0</v>
      </c>
      <c r="I104" s="39">
        <v>0</v>
      </c>
      <c r="J104" s="40">
        <v>0</v>
      </c>
    </row>
    <row r="105" spans="2:10" x14ac:dyDescent="0.3">
      <c r="B105" s="82" t="s">
        <v>71</v>
      </c>
      <c r="C105" s="174">
        <v>0</v>
      </c>
      <c r="D105" s="161">
        <v>1.0216138515722681</v>
      </c>
      <c r="E105" s="162">
        <v>0.92276072088878536</v>
      </c>
      <c r="F105" s="39">
        <v>1.1430859892730749</v>
      </c>
      <c r="G105" s="39">
        <v>1.020046857337408</v>
      </c>
      <c r="H105" s="39">
        <v>1.075525716199591</v>
      </c>
      <c r="I105" s="39">
        <v>1.1366711780539416</v>
      </c>
      <c r="J105" s="40">
        <v>1.0707748599395204</v>
      </c>
    </row>
    <row r="106" spans="2:10" x14ac:dyDescent="0.3">
      <c r="B106" s="82" t="s">
        <v>72</v>
      </c>
      <c r="C106" s="174">
        <v>0</v>
      </c>
      <c r="D106" s="161">
        <v>2.7860637905051986</v>
      </c>
      <c r="E106" s="162">
        <v>1.3548628323553944</v>
      </c>
      <c r="F106" s="39">
        <v>0.94861780388880956</v>
      </c>
      <c r="G106" s="39">
        <v>0.38554319727986686</v>
      </c>
      <c r="H106" s="39">
        <v>1.0500635701651992</v>
      </c>
      <c r="I106" s="39">
        <v>1.0628900514861479</v>
      </c>
      <c r="J106" s="40">
        <v>1.0573154369420816</v>
      </c>
    </row>
    <row r="107" spans="2:10" x14ac:dyDescent="0.3">
      <c r="B107" s="82" t="s">
        <v>73</v>
      </c>
      <c r="C107" s="163">
        <v>8.2732266088211815E-7</v>
      </c>
      <c r="D107" s="164">
        <v>39.334885793712502</v>
      </c>
      <c r="E107" s="165">
        <v>113.82112204149701</v>
      </c>
      <c r="F107" s="112">
        <v>150.18376994464072</v>
      </c>
      <c r="G107" s="114">
        <v>219.84435440032311</v>
      </c>
      <c r="H107" s="114">
        <v>216.86290636053113</v>
      </c>
      <c r="I107" s="114">
        <v>213.42681598747353</v>
      </c>
      <c r="J107" s="115">
        <v>229.61651042788813</v>
      </c>
    </row>
    <row r="108" spans="2:10" ht="15" thickBot="1" x14ac:dyDescent="0.35">
      <c r="B108" s="35" t="s">
        <v>139</v>
      </c>
      <c r="C108" s="175">
        <v>10180.787472035796</v>
      </c>
      <c r="D108" s="176">
        <v>13657.75895008879</v>
      </c>
      <c r="E108" s="177">
        <v>16564.706118676058</v>
      </c>
      <c r="F108" s="178">
        <v>15426.121120716663</v>
      </c>
      <c r="G108" s="178">
        <v>13203.338869814117</v>
      </c>
      <c r="H108" s="178">
        <v>12765.519827678674</v>
      </c>
      <c r="I108" s="178">
        <v>12756.319764591473</v>
      </c>
      <c r="J108" s="179">
        <v>12591.201409735455</v>
      </c>
    </row>
    <row r="109" spans="2:10" ht="15.75" hidden="1" customHeight="1" outlineLevel="1" x14ac:dyDescent="0.3">
      <c r="C109" s="120"/>
      <c r="D109" s="120"/>
      <c r="E109" s="120"/>
      <c r="F109"/>
      <c r="G109"/>
      <c r="H109"/>
      <c r="I109"/>
      <c r="J109"/>
    </row>
    <row r="110" spans="2:10" ht="15" hidden="1" customHeight="1" outlineLevel="1" thickBot="1" x14ac:dyDescent="0.35">
      <c r="B110" s="79" t="s">
        <v>122</v>
      </c>
      <c r="C110" s="121"/>
      <c r="D110" s="121"/>
      <c r="E110" s="121"/>
      <c r="F110" s="80"/>
      <c r="G110" s="80"/>
      <c r="H110" s="80"/>
      <c r="I110" s="80"/>
      <c r="J110" s="80"/>
    </row>
    <row r="111" spans="2:10" ht="15" hidden="1" customHeight="1" outlineLevel="1" thickBot="1" x14ac:dyDescent="0.35">
      <c r="B111" s="82"/>
      <c r="C111" s="120"/>
      <c r="D111" s="120"/>
      <c r="E111" s="120"/>
      <c r="F111"/>
      <c r="G111"/>
      <c r="H111"/>
      <c r="I111"/>
      <c r="J111"/>
    </row>
    <row r="112" spans="2:10" ht="15" hidden="1" customHeight="1" outlineLevel="1" thickBot="1" x14ac:dyDescent="0.35">
      <c r="B112" s="84" t="s">
        <v>192</v>
      </c>
      <c r="C112" s="120"/>
      <c r="D112" s="120"/>
      <c r="E112" s="120"/>
      <c r="F112"/>
      <c r="G112"/>
      <c r="H112"/>
      <c r="I112"/>
      <c r="J112"/>
    </row>
    <row r="113" spans="2:10" ht="15" hidden="1" customHeight="1" outlineLevel="1" thickBot="1" x14ac:dyDescent="0.35">
      <c r="B113" s="82"/>
      <c r="C113" s="120"/>
      <c r="D113" s="120"/>
      <c r="E113" s="120"/>
      <c r="F113"/>
      <c r="G113"/>
      <c r="H113"/>
      <c r="I113"/>
      <c r="J113"/>
    </row>
    <row r="114" spans="2:10" ht="15" hidden="1" customHeight="1" outlineLevel="1" thickBot="1" x14ac:dyDescent="0.35">
      <c r="B114" s="82"/>
      <c r="C114" s="120"/>
      <c r="D114" s="120"/>
      <c r="E114" s="120"/>
      <c r="F114"/>
      <c r="G114"/>
      <c r="H114"/>
      <c r="I114"/>
      <c r="J114"/>
    </row>
    <row r="115" spans="2:10" ht="15" hidden="1" customHeight="1" outlineLevel="1" thickBot="1" x14ac:dyDescent="0.35">
      <c r="B115" s="84" t="s">
        <v>164</v>
      </c>
      <c r="C115" s="120"/>
      <c r="D115" s="120"/>
      <c r="E115" s="120"/>
      <c r="F115"/>
      <c r="G115"/>
      <c r="H115"/>
      <c r="I115"/>
      <c r="J115"/>
    </row>
    <row r="116" spans="2:10" ht="15" hidden="1" customHeight="1" outlineLevel="1" thickBot="1" x14ac:dyDescent="0.35">
      <c r="B116" s="84" t="s">
        <v>144</v>
      </c>
      <c r="C116" s="120"/>
      <c r="D116" s="120"/>
      <c r="E116" s="120"/>
      <c r="F116"/>
      <c r="G116"/>
      <c r="H116"/>
      <c r="I116"/>
      <c r="J116"/>
    </row>
    <row r="117" spans="2:10" ht="15" hidden="1" customHeight="1" outlineLevel="1" thickBot="1" x14ac:dyDescent="0.35">
      <c r="B117" s="85" t="s">
        <v>175</v>
      </c>
      <c r="C117" s="120"/>
      <c r="D117" s="120"/>
      <c r="E117" s="120"/>
      <c r="F117"/>
      <c r="G117"/>
      <c r="H117"/>
      <c r="I117"/>
      <c r="J117"/>
    </row>
    <row r="118" spans="2:10" ht="15" hidden="1" customHeight="1" outlineLevel="1" thickBot="1" x14ac:dyDescent="0.35">
      <c r="B118" s="84" t="s">
        <v>144</v>
      </c>
      <c r="C118" s="120"/>
      <c r="D118" s="120"/>
      <c r="E118" s="120"/>
      <c r="F118"/>
      <c r="G118"/>
      <c r="H118"/>
      <c r="I118"/>
      <c r="J118"/>
    </row>
    <row r="119" spans="2:10" ht="15" hidden="1" customHeight="1" outlineLevel="1" thickBot="1" x14ac:dyDescent="0.35">
      <c r="B119" s="84" t="s">
        <v>115</v>
      </c>
      <c r="C119" s="120"/>
      <c r="D119" s="120"/>
      <c r="E119" s="120"/>
      <c r="F119"/>
      <c r="G119"/>
      <c r="H119"/>
      <c r="I119"/>
      <c r="J119"/>
    </row>
    <row r="120" spans="2:10" ht="15" hidden="1" customHeight="1" outlineLevel="1" thickBot="1" x14ac:dyDescent="0.35">
      <c r="B120" s="82" t="s">
        <v>193</v>
      </c>
      <c r="C120" s="120"/>
      <c r="D120" s="120"/>
      <c r="E120" s="120"/>
      <c r="F120"/>
      <c r="G120"/>
      <c r="H120"/>
      <c r="I120"/>
      <c r="J120"/>
    </row>
    <row r="121" spans="2:10" ht="15" hidden="1" customHeight="1" outlineLevel="1" thickBot="1" x14ac:dyDescent="0.35">
      <c r="B121" s="82" t="s">
        <v>144</v>
      </c>
      <c r="C121" s="120"/>
      <c r="D121" s="120"/>
      <c r="E121" s="120"/>
      <c r="F121"/>
      <c r="G121"/>
      <c r="H121"/>
      <c r="I121"/>
      <c r="J121"/>
    </row>
    <row r="122" spans="2:10" ht="15" hidden="1" customHeight="1" outlineLevel="1" thickBot="1" x14ac:dyDescent="0.35">
      <c r="B122" s="82" t="s">
        <v>194</v>
      </c>
      <c r="C122" s="120"/>
      <c r="D122" s="120"/>
      <c r="E122" s="120"/>
      <c r="F122"/>
      <c r="G122"/>
      <c r="H122"/>
      <c r="I122"/>
      <c r="J122"/>
    </row>
    <row r="123" spans="2:10" ht="15" hidden="1" customHeight="1" outlineLevel="1" thickBot="1" x14ac:dyDescent="0.35">
      <c r="B123" s="82" t="s">
        <v>144</v>
      </c>
      <c r="C123" s="120"/>
      <c r="D123" s="120"/>
      <c r="E123" s="120"/>
      <c r="F123"/>
      <c r="G123"/>
      <c r="H123"/>
      <c r="I123"/>
      <c r="J123"/>
    </row>
    <row r="124" spans="2:10" ht="15" hidden="1" customHeight="1" outlineLevel="1" thickBot="1" x14ac:dyDescent="0.35">
      <c r="B124" s="82" t="s">
        <v>116</v>
      </c>
      <c r="C124" s="120"/>
      <c r="D124" s="120"/>
      <c r="E124" s="120"/>
      <c r="F124"/>
      <c r="G124"/>
      <c r="H124"/>
      <c r="I124"/>
      <c r="J124"/>
    </row>
    <row r="125" spans="2:10" ht="15" hidden="1" customHeight="1" outlineLevel="1" thickBot="1" x14ac:dyDescent="0.35">
      <c r="B125" s="82" t="s">
        <v>144</v>
      </c>
      <c r="C125" s="120"/>
      <c r="D125" s="120"/>
      <c r="E125" s="120"/>
      <c r="F125"/>
      <c r="G125"/>
      <c r="H125"/>
      <c r="I125"/>
      <c r="J125"/>
    </row>
    <row r="126" spans="2:10" s="3" customFormat="1" ht="15" hidden="1" customHeight="1" outlineLevel="1" thickBot="1" x14ac:dyDescent="0.35">
      <c r="B126" s="105" t="s">
        <v>142</v>
      </c>
      <c r="C126" s="122"/>
      <c r="D126" s="122"/>
      <c r="E126" s="122"/>
      <c r="F126" s="1"/>
      <c r="G126" s="1"/>
      <c r="H126" s="1"/>
      <c r="I126" s="1"/>
      <c r="J126" s="1"/>
    </row>
    <row r="127" spans="2:10" ht="15" hidden="1" customHeight="1" outlineLevel="1" thickBot="1" x14ac:dyDescent="0.35">
      <c r="B127" s="82"/>
      <c r="C127" s="119"/>
      <c r="D127" s="119"/>
      <c r="E127" s="119"/>
      <c r="F127" s="2"/>
      <c r="G127" s="2"/>
      <c r="H127" s="2"/>
      <c r="I127" s="2"/>
      <c r="J127" s="2"/>
    </row>
    <row r="128" spans="2:10" ht="15" hidden="1" customHeight="1" outlineLevel="1" thickBot="1" x14ac:dyDescent="0.35">
      <c r="B128" s="82" t="s">
        <v>144</v>
      </c>
      <c r="C128" s="120"/>
      <c r="D128" s="120"/>
      <c r="E128" s="120"/>
      <c r="F128"/>
      <c r="G128"/>
      <c r="H128"/>
      <c r="I128"/>
      <c r="J128"/>
    </row>
    <row r="129" spans="2:10" ht="15" hidden="1" customHeight="1" outlineLevel="1" thickBot="1" x14ac:dyDescent="0.35">
      <c r="B129" s="84" t="s">
        <v>118</v>
      </c>
      <c r="C129" s="120"/>
      <c r="D129" s="120"/>
      <c r="E129" s="120"/>
      <c r="F129"/>
      <c r="G129"/>
      <c r="H129"/>
      <c r="I129"/>
      <c r="J129"/>
    </row>
    <row r="130" spans="2:10" ht="15" hidden="1" customHeight="1" outlineLevel="1" thickBot="1" x14ac:dyDescent="0.35">
      <c r="B130" s="82" t="s">
        <v>150</v>
      </c>
      <c r="C130" s="120"/>
      <c r="D130" s="120"/>
      <c r="E130" s="120"/>
      <c r="F130"/>
      <c r="G130"/>
      <c r="H130"/>
      <c r="I130"/>
      <c r="J130"/>
    </row>
    <row r="131" spans="2:10" ht="15" hidden="1" customHeight="1" outlineLevel="1" thickBot="1" x14ac:dyDescent="0.35">
      <c r="B131" s="82" t="e">
        <v>#REF!</v>
      </c>
      <c r="C131" s="120"/>
      <c r="D131" s="120"/>
      <c r="E131" s="120"/>
      <c r="F131"/>
      <c r="G131"/>
      <c r="H131"/>
      <c r="I131"/>
      <c r="J131"/>
    </row>
    <row r="132" spans="2:10" ht="15" hidden="1" customHeight="1" outlineLevel="1" thickBot="1" x14ac:dyDescent="0.35">
      <c r="B132" s="82" t="e">
        <v>#REF!</v>
      </c>
      <c r="C132" s="120"/>
      <c r="D132" s="120"/>
      <c r="E132" s="120"/>
      <c r="F132"/>
      <c r="G132"/>
      <c r="H132"/>
      <c r="I132"/>
      <c r="J132"/>
    </row>
    <row r="133" spans="2:10" ht="15" hidden="1" customHeight="1" outlineLevel="1" thickBot="1" x14ac:dyDescent="0.35">
      <c r="B133" s="82" t="e">
        <v>#REF!</v>
      </c>
      <c r="C133" s="120"/>
      <c r="D133" s="120"/>
      <c r="E133" s="120"/>
      <c r="F133"/>
      <c r="G133"/>
      <c r="H133"/>
      <c r="I133"/>
      <c r="J133"/>
    </row>
    <row r="134" spans="2:10" ht="15" hidden="1" customHeight="1" outlineLevel="1" thickBot="1" x14ac:dyDescent="0.35">
      <c r="B134" s="82" t="s">
        <v>176</v>
      </c>
      <c r="C134" s="120"/>
      <c r="D134" s="120"/>
      <c r="E134" s="120"/>
      <c r="F134"/>
      <c r="G134"/>
      <c r="H134"/>
      <c r="I134"/>
      <c r="J134"/>
    </row>
    <row r="135" spans="2:10" ht="15" hidden="1" customHeight="1" outlineLevel="1" thickBot="1" x14ac:dyDescent="0.35">
      <c r="B135" s="82" t="s">
        <v>144</v>
      </c>
      <c r="C135" s="120"/>
      <c r="D135" s="120"/>
      <c r="E135" s="120"/>
      <c r="F135"/>
      <c r="G135"/>
      <c r="H135"/>
      <c r="I135"/>
      <c r="J135"/>
    </row>
    <row r="136" spans="2:10" ht="15" hidden="1" customHeight="1" outlineLevel="1" thickBot="1" x14ac:dyDescent="0.35">
      <c r="B136" s="82" t="s">
        <v>184</v>
      </c>
      <c r="C136" s="120"/>
      <c r="D136" s="120"/>
      <c r="E136" s="120"/>
      <c r="F136"/>
      <c r="G136"/>
      <c r="H136"/>
      <c r="I136"/>
      <c r="J136"/>
    </row>
    <row r="137" spans="2:10" ht="15" hidden="1" customHeight="1" outlineLevel="1" thickBot="1" x14ac:dyDescent="0.35">
      <c r="B137" s="82" t="s">
        <v>144</v>
      </c>
      <c r="C137" s="120"/>
      <c r="D137" s="120"/>
      <c r="E137" s="120"/>
      <c r="F137"/>
      <c r="G137"/>
      <c r="H137"/>
      <c r="I137"/>
      <c r="J137"/>
    </row>
    <row r="138" spans="2:10" ht="15" hidden="1" customHeight="1" outlineLevel="1" thickBot="1" x14ac:dyDescent="0.35">
      <c r="B138" s="82" t="s">
        <v>185</v>
      </c>
      <c r="C138" s="120"/>
      <c r="D138" s="120"/>
      <c r="E138" s="120"/>
      <c r="F138"/>
      <c r="G138"/>
      <c r="H138"/>
      <c r="I138"/>
      <c r="J138"/>
    </row>
    <row r="139" spans="2:10" ht="15" hidden="1" customHeight="1" outlineLevel="1" thickBot="1" x14ac:dyDescent="0.35">
      <c r="B139" s="82" t="s">
        <v>144</v>
      </c>
      <c r="C139" s="120"/>
      <c r="D139" s="120"/>
      <c r="E139" s="120"/>
      <c r="F139"/>
      <c r="G139"/>
      <c r="H139"/>
      <c r="I139"/>
      <c r="J139"/>
    </row>
    <row r="140" spans="2:10" ht="15" hidden="1" customHeight="1" outlineLevel="1" thickBot="1" x14ac:dyDescent="0.35">
      <c r="B140" s="82" t="s">
        <v>144</v>
      </c>
      <c r="C140" s="120"/>
      <c r="D140" s="120"/>
      <c r="E140" s="120"/>
      <c r="F140"/>
      <c r="G140"/>
      <c r="H140"/>
      <c r="I140"/>
      <c r="J140"/>
    </row>
    <row r="141" spans="2:10" ht="15" hidden="1" customHeight="1" outlineLevel="1" thickBot="1" x14ac:dyDescent="0.35">
      <c r="B141" s="84" t="s">
        <v>119</v>
      </c>
      <c r="C141" s="120"/>
      <c r="D141" s="120"/>
      <c r="E141" s="120"/>
      <c r="F141"/>
      <c r="G141"/>
      <c r="H141"/>
      <c r="I141"/>
      <c r="J141"/>
    </row>
    <row r="142" spans="2:10" ht="15" hidden="1" customHeight="1" outlineLevel="1" thickBot="1" x14ac:dyDescent="0.35">
      <c r="B142" s="82" t="s">
        <v>183</v>
      </c>
      <c r="C142" s="120"/>
      <c r="D142" s="120"/>
      <c r="E142" s="120"/>
      <c r="F142"/>
      <c r="G142"/>
      <c r="H142"/>
      <c r="I142"/>
      <c r="J142"/>
    </row>
    <row r="143" spans="2:10" ht="15" hidden="1" customHeight="1" outlineLevel="1" thickBot="1" x14ac:dyDescent="0.35">
      <c r="B143" s="82" t="s">
        <v>144</v>
      </c>
      <c r="C143" s="120"/>
      <c r="D143" s="120"/>
      <c r="E143" s="120"/>
      <c r="F143"/>
      <c r="G143"/>
      <c r="H143"/>
      <c r="I143"/>
      <c r="J143"/>
    </row>
    <row r="144" spans="2:10" ht="15" hidden="1" customHeight="1" outlineLevel="1" thickBot="1" x14ac:dyDescent="0.35">
      <c r="B144" s="82" t="s">
        <v>177</v>
      </c>
      <c r="C144" s="120"/>
      <c r="D144" s="120"/>
      <c r="E144" s="120"/>
      <c r="F144"/>
      <c r="G144"/>
      <c r="H144"/>
      <c r="I144"/>
      <c r="J144"/>
    </row>
    <row r="145" spans="2:10" ht="15" hidden="1" customHeight="1" outlineLevel="1" thickBot="1" x14ac:dyDescent="0.35">
      <c r="B145" s="82" t="s">
        <v>144</v>
      </c>
      <c r="C145" s="120"/>
      <c r="D145" s="120"/>
      <c r="E145" s="120"/>
      <c r="F145"/>
      <c r="G145"/>
      <c r="H145"/>
      <c r="I145"/>
      <c r="J145"/>
    </row>
    <row r="146" spans="2:10" ht="15" hidden="1" customHeight="1" outlineLevel="1" thickBot="1" x14ac:dyDescent="0.35">
      <c r="B146" s="82" t="s">
        <v>182</v>
      </c>
      <c r="C146" s="120"/>
      <c r="D146" s="120"/>
      <c r="E146" s="120"/>
      <c r="F146"/>
      <c r="G146"/>
      <c r="H146"/>
      <c r="I146"/>
      <c r="J146"/>
    </row>
    <row r="147" spans="2:10" ht="15" hidden="1" customHeight="1" outlineLevel="1" thickBot="1" x14ac:dyDescent="0.35">
      <c r="B147" s="82" t="s">
        <v>144</v>
      </c>
      <c r="C147" s="120"/>
      <c r="D147" s="120"/>
      <c r="E147" s="120"/>
      <c r="F147"/>
      <c r="G147"/>
      <c r="H147"/>
      <c r="I147"/>
      <c r="J147"/>
    </row>
    <row r="148" spans="2:10" ht="15" hidden="1" customHeight="1" outlineLevel="1" thickBot="1" x14ac:dyDescent="0.35">
      <c r="B148" s="82" t="s">
        <v>178</v>
      </c>
      <c r="C148" s="120"/>
      <c r="D148" s="120"/>
      <c r="E148" s="120"/>
      <c r="F148"/>
      <c r="G148"/>
      <c r="H148"/>
      <c r="I148"/>
      <c r="J148"/>
    </row>
    <row r="149" spans="2:10" ht="15" hidden="1" customHeight="1" outlineLevel="1" thickBot="1" x14ac:dyDescent="0.35">
      <c r="B149" s="82" t="s">
        <v>144</v>
      </c>
      <c r="C149" s="120"/>
      <c r="D149" s="120"/>
      <c r="E149" s="120"/>
      <c r="F149"/>
      <c r="G149"/>
      <c r="H149"/>
      <c r="I149"/>
      <c r="J149"/>
    </row>
    <row r="150" spans="2:10" ht="15" hidden="1" customHeight="1" outlineLevel="1" thickBot="1" x14ac:dyDescent="0.35">
      <c r="B150" s="84" t="s">
        <v>120</v>
      </c>
      <c r="C150" s="120"/>
      <c r="D150" s="120"/>
      <c r="E150" s="120"/>
      <c r="F150"/>
      <c r="G150"/>
      <c r="H150"/>
      <c r="I150"/>
      <c r="J150"/>
    </row>
    <row r="151" spans="2:10" ht="15" hidden="1" customHeight="1" outlineLevel="1" thickBot="1" x14ac:dyDescent="0.35">
      <c r="B151" s="82" t="s">
        <v>195</v>
      </c>
      <c r="C151" s="120"/>
      <c r="D151" s="120"/>
      <c r="E151" s="120"/>
      <c r="F151"/>
      <c r="G151"/>
      <c r="H151"/>
      <c r="I151"/>
      <c r="J151"/>
    </row>
    <row r="152" spans="2:10" ht="15" hidden="1" customHeight="1" outlineLevel="1" thickBot="1" x14ac:dyDescent="0.35">
      <c r="B152" s="82" t="s">
        <v>144</v>
      </c>
      <c r="C152" s="120"/>
      <c r="D152" s="120"/>
      <c r="E152" s="120"/>
      <c r="F152"/>
      <c r="G152"/>
      <c r="H152"/>
      <c r="I152"/>
      <c r="J152"/>
    </row>
    <row r="153" spans="2:10" ht="15" hidden="1" customHeight="1" outlineLevel="1" thickBot="1" x14ac:dyDescent="0.35">
      <c r="B153" s="82" t="s">
        <v>196</v>
      </c>
      <c r="C153" s="120"/>
      <c r="D153" s="120"/>
      <c r="E153" s="120"/>
      <c r="F153"/>
      <c r="G153"/>
      <c r="H153"/>
      <c r="I153"/>
      <c r="J153"/>
    </row>
    <row r="154" spans="2:10" ht="15" hidden="1" customHeight="1" outlineLevel="1" thickBot="1" x14ac:dyDescent="0.35">
      <c r="B154" s="82" t="s">
        <v>144</v>
      </c>
      <c r="C154" s="120"/>
      <c r="D154" s="120"/>
      <c r="E154" s="120"/>
      <c r="F154"/>
      <c r="G154"/>
      <c r="H154"/>
      <c r="I154"/>
      <c r="J154"/>
    </row>
    <row r="155" spans="2:10" ht="15" hidden="1" customHeight="1" outlineLevel="1" thickBot="1" x14ac:dyDescent="0.35">
      <c r="B155" s="82" t="s">
        <v>197</v>
      </c>
      <c r="C155" s="120"/>
      <c r="D155" s="120"/>
      <c r="E155" s="120"/>
      <c r="F155"/>
      <c r="G155"/>
      <c r="H155"/>
      <c r="I155"/>
      <c r="J155"/>
    </row>
    <row r="156" spans="2:10" ht="15" hidden="1" customHeight="1" outlineLevel="1" thickBot="1" x14ac:dyDescent="0.35">
      <c r="B156" s="82" t="s">
        <v>144</v>
      </c>
      <c r="C156" s="120"/>
      <c r="D156" s="120"/>
      <c r="E156" s="120"/>
      <c r="F156"/>
      <c r="G156"/>
      <c r="H156"/>
      <c r="I156"/>
      <c r="J156"/>
    </row>
    <row r="157" spans="2:10" ht="15" hidden="1" customHeight="1" outlineLevel="1" thickBot="1" x14ac:dyDescent="0.35">
      <c r="B157" s="82" t="e">
        <v>#REF!</v>
      </c>
      <c r="C157" s="120"/>
      <c r="D157" s="120"/>
      <c r="E157" s="120"/>
      <c r="F157"/>
      <c r="G157"/>
      <c r="H157"/>
      <c r="I157"/>
      <c r="J157"/>
    </row>
    <row r="158" spans="2:10" ht="15" hidden="1" customHeight="1" outlineLevel="1" thickBot="1" x14ac:dyDescent="0.35">
      <c r="B158" s="82" t="s">
        <v>144</v>
      </c>
      <c r="C158" s="120"/>
      <c r="D158" s="120"/>
      <c r="E158" s="120"/>
      <c r="F158"/>
      <c r="G158"/>
      <c r="H158"/>
      <c r="I158"/>
      <c r="J158"/>
    </row>
    <row r="159" spans="2:10" ht="15" hidden="1" customHeight="1" outlineLevel="1" thickBot="1" x14ac:dyDescent="0.35">
      <c r="B159" s="82" t="e">
        <v>#REF!</v>
      </c>
      <c r="C159" s="120"/>
      <c r="D159" s="120"/>
      <c r="E159" s="120"/>
      <c r="F159"/>
      <c r="G159"/>
      <c r="H159"/>
      <c r="I159"/>
      <c r="J159"/>
    </row>
    <row r="160" spans="2:10" ht="15" hidden="1" customHeight="1" outlineLevel="1" thickBot="1" x14ac:dyDescent="0.35">
      <c r="B160" s="82" t="e">
        <v>#REF!</v>
      </c>
      <c r="C160" s="120"/>
      <c r="D160" s="120"/>
      <c r="E160" s="120"/>
      <c r="F160"/>
      <c r="G160"/>
      <c r="H160"/>
      <c r="I160"/>
      <c r="J160"/>
    </row>
    <row r="161" spans="2:10" ht="15" hidden="1" customHeight="1" outlineLevel="1" thickBot="1" x14ac:dyDescent="0.35">
      <c r="B161" s="82" t="e">
        <v>#REF!</v>
      </c>
      <c r="C161" s="120"/>
      <c r="D161" s="120"/>
      <c r="E161" s="120"/>
      <c r="F161"/>
      <c r="G161"/>
      <c r="H161"/>
      <c r="I161"/>
      <c r="J161"/>
    </row>
    <row r="162" spans="2:10" ht="15" hidden="1" customHeight="1" outlineLevel="1" thickBot="1" x14ac:dyDescent="0.35">
      <c r="B162" s="82" t="e">
        <v>#REF!</v>
      </c>
      <c r="C162" s="120"/>
      <c r="D162" s="120"/>
      <c r="E162" s="120"/>
      <c r="F162"/>
      <c r="G162"/>
      <c r="H162"/>
      <c r="I162"/>
      <c r="J162"/>
    </row>
    <row r="163" spans="2:10" ht="15" hidden="1" customHeight="1" outlineLevel="1" thickBot="1" x14ac:dyDescent="0.35">
      <c r="B163" s="82" t="s">
        <v>179</v>
      </c>
      <c r="C163" s="120"/>
      <c r="D163" s="120"/>
      <c r="E163" s="120"/>
      <c r="F163"/>
      <c r="G163"/>
      <c r="H163"/>
      <c r="I163"/>
      <c r="J163"/>
    </row>
    <row r="164" spans="2:10" ht="15" hidden="1" customHeight="1" outlineLevel="1" thickBot="1" x14ac:dyDescent="0.35">
      <c r="B164" s="82" t="s">
        <v>144</v>
      </c>
      <c r="C164" s="120"/>
      <c r="D164" s="120"/>
      <c r="E164" s="120"/>
      <c r="F164"/>
      <c r="G164"/>
      <c r="H164"/>
      <c r="I164"/>
      <c r="J164"/>
    </row>
    <row r="165" spans="2:10" ht="15" hidden="1" customHeight="1" outlineLevel="1" thickBot="1" x14ac:dyDescent="0.35">
      <c r="B165" s="82"/>
      <c r="C165" s="120"/>
      <c r="D165" s="120"/>
      <c r="E165" s="120"/>
      <c r="F165"/>
      <c r="G165"/>
      <c r="H165"/>
      <c r="I165"/>
      <c r="J165"/>
    </row>
    <row r="166" spans="2:10" ht="15.75" hidden="1" customHeight="1" outlineLevel="1" thickBot="1" x14ac:dyDescent="0.35">
      <c r="B166" s="35"/>
      <c r="C166" s="123"/>
      <c r="D166" s="123"/>
      <c r="E166" s="123"/>
      <c r="F166" s="90"/>
      <c r="G166" s="90"/>
      <c r="H166" s="90"/>
      <c r="I166" s="90"/>
      <c r="J166" s="90"/>
    </row>
    <row r="167" spans="2:10" ht="11.25" customHeight="1" collapsed="1" thickBot="1" x14ac:dyDescent="0.35">
      <c r="B167" s="166"/>
      <c r="C167" s="167"/>
      <c r="D167" s="167"/>
      <c r="E167" s="167"/>
      <c r="F167" s="167"/>
      <c r="G167" s="167"/>
      <c r="H167" s="167"/>
      <c r="I167" s="167"/>
      <c r="J167" s="167"/>
    </row>
    <row r="168" spans="2:10" x14ac:dyDescent="0.3">
      <c r="B168" s="168" t="s">
        <v>198</v>
      </c>
      <c r="C168" s="169"/>
      <c r="D168" s="169"/>
      <c r="E168" s="169"/>
      <c r="F168" s="169"/>
      <c r="G168" s="169"/>
      <c r="H168" s="169"/>
      <c r="I168" s="169"/>
      <c r="J168" s="170"/>
    </row>
    <row r="169" spans="2:10" ht="138.75" customHeight="1" thickBot="1" x14ac:dyDescent="0.35">
      <c r="B169" s="265" t="s">
        <v>199</v>
      </c>
      <c r="C169" s="266"/>
      <c r="D169" s="266"/>
      <c r="E169" s="266"/>
      <c r="F169" s="266"/>
      <c r="G169" s="266"/>
      <c r="H169" s="266"/>
      <c r="I169" s="266"/>
      <c r="J169" s="267"/>
    </row>
    <row r="170" spans="2:10" x14ac:dyDescent="0.3">
      <c r="B170" s="82"/>
      <c r="C170" s="259" t="s">
        <v>200</v>
      </c>
      <c r="D170" s="260"/>
      <c r="E170" s="260"/>
      <c r="F170" s="260"/>
      <c r="G170" s="260"/>
      <c r="H170" s="261"/>
      <c r="J170" s="4"/>
    </row>
    <row r="171" spans="2:10" ht="15" thickBot="1" x14ac:dyDescent="0.35">
      <c r="B171" s="82"/>
      <c r="C171" s="262"/>
      <c r="D171" s="263"/>
      <c r="E171" s="263"/>
      <c r="F171" s="263"/>
      <c r="G171" s="263"/>
      <c r="H171" s="264"/>
      <c r="J171" s="4"/>
    </row>
    <row r="172" spans="2:10" ht="28.8" x14ac:dyDescent="0.3">
      <c r="B172" s="82"/>
      <c r="C172" s="207" t="s">
        <v>106</v>
      </c>
      <c r="D172" s="208" t="s">
        <v>107</v>
      </c>
      <c r="E172" s="208" t="s">
        <v>108</v>
      </c>
      <c r="F172" s="208" t="s">
        <v>109</v>
      </c>
      <c r="G172" s="209" t="s">
        <v>110</v>
      </c>
      <c r="H172" s="210" t="s">
        <v>149</v>
      </c>
      <c r="J172" s="4"/>
    </row>
    <row r="173" spans="2:10" x14ac:dyDescent="0.3">
      <c r="B173" s="82"/>
      <c r="C173" s="235" t="s">
        <v>111</v>
      </c>
      <c r="D173" s="204">
        <v>0</v>
      </c>
      <c r="E173" s="204">
        <v>0</v>
      </c>
      <c r="F173" s="204">
        <v>0</v>
      </c>
      <c r="G173" s="204">
        <v>0</v>
      </c>
      <c r="H173" s="258" t="s">
        <v>144</v>
      </c>
      <c r="J173" s="4"/>
    </row>
    <row r="174" spans="2:10" x14ac:dyDescent="0.3">
      <c r="B174" s="82"/>
      <c r="C174" s="235" t="s">
        <v>112</v>
      </c>
      <c r="D174" s="204">
        <v>0</v>
      </c>
      <c r="E174" s="204">
        <v>0</v>
      </c>
      <c r="F174" s="204">
        <v>0</v>
      </c>
      <c r="G174" s="204">
        <v>0</v>
      </c>
      <c r="H174" s="258" t="s">
        <v>144</v>
      </c>
      <c r="J174" s="4"/>
    </row>
    <row r="175" spans="2:10" x14ac:dyDescent="0.3">
      <c r="B175" s="82"/>
      <c r="C175" s="235" t="s">
        <v>113</v>
      </c>
      <c r="D175" s="204">
        <v>0</v>
      </c>
      <c r="E175" s="204">
        <v>0</v>
      </c>
      <c r="F175" s="204">
        <v>0</v>
      </c>
      <c r="G175" s="204">
        <v>0</v>
      </c>
      <c r="H175" s="211" t="s">
        <v>144</v>
      </c>
      <c r="J175" s="4"/>
    </row>
    <row r="176" spans="2:10" ht="29.4" thickBot="1" x14ac:dyDescent="0.35">
      <c r="B176" s="82"/>
      <c r="C176" s="212" t="s">
        <v>114</v>
      </c>
      <c r="D176" s="213"/>
      <c r="E176" s="213"/>
      <c r="F176" s="213"/>
      <c r="G176" s="204"/>
      <c r="H176" s="211"/>
      <c r="J176" s="4"/>
    </row>
    <row r="177" spans="2:10" ht="9" customHeight="1" thickBot="1" x14ac:dyDescent="0.35">
      <c r="B177" s="82"/>
      <c r="C177" s="214"/>
      <c r="D177" s="215"/>
      <c r="E177" s="215"/>
      <c r="F177" s="215"/>
      <c r="G177" s="215"/>
      <c r="H177" s="216"/>
      <c r="J177" s="4"/>
    </row>
    <row r="178" spans="2:10" ht="15" thickBot="1" x14ac:dyDescent="0.35">
      <c r="B178" s="82"/>
      <c r="C178" s="217" t="s">
        <v>66</v>
      </c>
      <c r="D178" s="218">
        <v>0</v>
      </c>
      <c r="E178" s="218">
        <v>0</v>
      </c>
      <c r="F178" s="218">
        <v>0</v>
      </c>
      <c r="G178" s="218">
        <v>0</v>
      </c>
      <c r="H178" s="216"/>
      <c r="J178" s="4"/>
    </row>
    <row r="179" spans="2:10" ht="15" thickBot="1" x14ac:dyDescent="0.35">
      <c r="B179" s="35"/>
      <c r="C179" s="219"/>
      <c r="D179" s="219"/>
      <c r="E179" s="219"/>
      <c r="F179" s="219"/>
      <c r="G179" s="219"/>
      <c r="H179" s="219"/>
      <c r="I179" s="219"/>
      <c r="J179" s="78"/>
    </row>
  </sheetData>
  <mergeCells count="2">
    <mergeCell ref="C170:H171"/>
    <mergeCell ref="B169:J169"/>
  </mergeCells>
  <phoneticPr fontId="4" type="noConversion"/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  <customProperties>
    <customPr name="AdaptiveCustomXmlPartId" r:id="rId2"/>
    <customPr name="AdaptiveReportingSheetKey" r:id="rId3"/>
    <customPr name="Current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Q63"/>
  <sheetViews>
    <sheetView showGridLines="0" zoomScale="70" zoomScaleNormal="70" workbookViewId="0">
      <selection activeCell="A4" sqref="A4:M4"/>
    </sheetView>
  </sheetViews>
  <sheetFormatPr defaultColWidth="9.44140625" defaultRowHeight="15.6" outlineLevelCol="1" x14ac:dyDescent="0.3"/>
  <cols>
    <col min="1" max="1" width="13.44140625" style="6" customWidth="1"/>
    <col min="2" max="12" width="20" style="8" customWidth="1"/>
    <col min="13" max="13" width="19.5546875" style="6" customWidth="1"/>
    <col min="14" max="14" width="8.33203125" customWidth="1"/>
    <col min="15" max="15" width="17.5546875" style="6" customWidth="1" outlineLevel="1"/>
    <col min="16" max="16" width="4.6640625" style="6" customWidth="1"/>
    <col min="17" max="17" width="27.44140625" style="6" hidden="1" customWidth="1"/>
    <col min="18" max="18" width="33.5546875" style="6" bestFit="1" customWidth="1"/>
    <col min="19" max="19" width="22" style="6" bestFit="1" customWidth="1"/>
    <col min="20" max="16384" width="9.44140625" style="6"/>
  </cols>
  <sheetData>
    <row r="1" spans="1:17" ht="17.399999999999999" x14ac:dyDescent="0.3">
      <c r="A1" s="201" t="s">
        <v>126</v>
      </c>
      <c r="B1" s="201"/>
      <c r="C1" s="26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7" ht="17.399999999999999" x14ac:dyDescent="0.3">
      <c r="A2" s="190" t="s">
        <v>141</v>
      </c>
      <c r="B2" s="191" t="e">
        <f>VLOOKUP('NPA 5YR'!$D$5,#REF!, 5, FALSE)</f>
        <v>#REF!</v>
      </c>
      <c r="C2" s="26"/>
      <c r="D2" s="191"/>
      <c r="E2" s="191"/>
      <c r="F2" s="191"/>
      <c r="G2" s="191"/>
      <c r="H2" s="191"/>
      <c r="I2" s="191"/>
      <c r="J2" s="191"/>
      <c r="K2" s="191"/>
      <c r="L2" s="192" t="s">
        <v>123</v>
      </c>
      <c r="M2" s="190" t="str">
        <f>'NPA 5YR'!J3</f>
        <v>Hamilton</v>
      </c>
      <c r="O2" s="6" t="s">
        <v>170</v>
      </c>
    </row>
    <row r="3" spans="1:17" ht="17.399999999999999" x14ac:dyDescent="0.3">
      <c r="A3" s="268" t="s">
        <v>164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7" ht="18" x14ac:dyDescent="0.35">
      <c r="A4" s="269" t="str">
        <f>"Budget for Fiscal Year "&amp;RIGHT('NPA 5YR'!F12, 4)</f>
        <v>Budget for Fiscal Year 2024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7" ht="16.2" thickBot="1" x14ac:dyDescent="0.35"/>
    <row r="6" spans="1:17" ht="60" x14ac:dyDescent="0.3">
      <c r="B6" s="9" t="s">
        <v>83</v>
      </c>
      <c r="C6" s="10" t="s">
        <v>84</v>
      </c>
      <c r="D6" s="10" t="s">
        <v>85</v>
      </c>
      <c r="E6" s="10" t="s">
        <v>86</v>
      </c>
      <c r="F6" s="10" t="s">
        <v>87</v>
      </c>
      <c r="G6" s="10" t="s">
        <v>88</v>
      </c>
      <c r="H6" s="10" t="s">
        <v>89</v>
      </c>
      <c r="I6" s="10" t="s">
        <v>90</v>
      </c>
      <c r="J6" s="10" t="s">
        <v>91</v>
      </c>
      <c r="K6" s="10" t="s">
        <v>92</v>
      </c>
      <c r="L6" s="10" t="s">
        <v>93</v>
      </c>
      <c r="M6" s="11" t="s">
        <v>66</v>
      </c>
    </row>
    <row r="7" spans="1:17" ht="39" customHeight="1" x14ac:dyDescent="0.3">
      <c r="B7" s="188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7" ht="52.5" customHeight="1" x14ac:dyDescent="0.3">
      <c r="B8" s="19" t="s">
        <v>76</v>
      </c>
      <c r="C8" s="186">
        <v>1319470.3999999999</v>
      </c>
      <c r="D8" s="186">
        <v>0</v>
      </c>
      <c r="E8" s="186">
        <v>178725.59999999998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f t="shared" ref="L8:L13" si="0">M8-SUM(C8:K8)</f>
        <v>0</v>
      </c>
      <c r="M8" s="180">
        <f>O8</f>
        <v>1498196</v>
      </c>
      <c r="O8" s="29">
        <v>1498196</v>
      </c>
      <c r="P8" s="29"/>
    </row>
    <row r="9" spans="1:17" ht="52.5" customHeight="1" x14ac:dyDescent="0.3">
      <c r="B9" s="19" t="s">
        <v>77</v>
      </c>
      <c r="C9" s="186">
        <v>467599.25680000009</v>
      </c>
      <c r="D9" s="186">
        <v>0</v>
      </c>
      <c r="E9" s="186">
        <v>63358.22520000003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f t="shared" si="0"/>
        <v>0</v>
      </c>
      <c r="M9" s="180">
        <f>O9</f>
        <v>530957.48200000008</v>
      </c>
      <c r="O9" s="29">
        <v>530957.48200000008</v>
      </c>
      <c r="P9" s="29"/>
    </row>
    <row r="10" spans="1:17" ht="52.5" customHeight="1" x14ac:dyDescent="0.3">
      <c r="B10" s="19" t="s">
        <v>78</v>
      </c>
      <c r="C10" s="186">
        <v>15374.731098</v>
      </c>
      <c r="D10" s="186">
        <v>145722.38532</v>
      </c>
      <c r="E10" s="186">
        <v>857652.97635816655</v>
      </c>
      <c r="F10" s="186">
        <v>51867.732968999997</v>
      </c>
      <c r="G10" s="186">
        <v>572784.97997599992</v>
      </c>
      <c r="H10" s="186">
        <v>18331</v>
      </c>
      <c r="I10" s="186">
        <v>225387.5</v>
      </c>
      <c r="J10" s="186">
        <v>0</v>
      </c>
      <c r="K10" s="186">
        <v>0</v>
      </c>
      <c r="L10" s="186">
        <f t="shared" si="0"/>
        <v>0</v>
      </c>
      <c r="M10" s="180">
        <f>O10</f>
        <v>1887121.3057211663</v>
      </c>
      <c r="O10" s="29">
        <v>1887121.3057211663</v>
      </c>
      <c r="P10" s="29"/>
    </row>
    <row r="11" spans="1:17" ht="52.5" customHeight="1" x14ac:dyDescent="0.3">
      <c r="B11" s="19" t="s">
        <v>79</v>
      </c>
      <c r="C11" s="186">
        <v>103885.38164000001</v>
      </c>
      <c r="D11" s="186">
        <v>17222.000000000004</v>
      </c>
      <c r="E11" s="186">
        <v>34978.155013999996</v>
      </c>
      <c r="F11" s="186">
        <v>0</v>
      </c>
      <c r="G11" s="186">
        <v>7806.8411219999998</v>
      </c>
      <c r="H11" s="186">
        <v>0</v>
      </c>
      <c r="I11" s="186">
        <v>0</v>
      </c>
      <c r="J11" s="186">
        <v>0</v>
      </c>
      <c r="K11" s="186">
        <v>0</v>
      </c>
      <c r="L11" s="186">
        <f t="shared" si="0"/>
        <v>0</v>
      </c>
      <c r="M11" s="180">
        <f>O11</f>
        <v>163892.37777600001</v>
      </c>
      <c r="O11" s="29">
        <v>163892.37777600001</v>
      </c>
      <c r="P11" s="29"/>
    </row>
    <row r="12" spans="1:17" ht="52.5" customHeight="1" thickBot="1" x14ac:dyDescent="0.35">
      <c r="B12" s="19" t="s">
        <v>80</v>
      </c>
      <c r="C12" s="186">
        <v>0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f t="shared" si="0"/>
        <v>80116.099999999977</v>
      </c>
      <c r="M12" s="180">
        <f>'NPA 5YR'!F29+'NPA 5YR'!F30</f>
        <v>80116.099999999977</v>
      </c>
      <c r="O12" s="29">
        <v>268832.86</v>
      </c>
      <c r="P12" s="29"/>
      <c r="Q12" s="6" t="s">
        <v>169</v>
      </c>
    </row>
    <row r="13" spans="1:17" ht="52.5" customHeight="1" thickBot="1" x14ac:dyDescent="0.35">
      <c r="B13" s="117" t="s">
        <v>81</v>
      </c>
      <c r="C13" s="186">
        <v>0</v>
      </c>
      <c r="D13" s="186">
        <v>0</v>
      </c>
      <c r="E13" s="186">
        <v>0</v>
      </c>
      <c r="F13" s="186">
        <v>4410.9647000000014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f t="shared" si="0"/>
        <v>136302.05000000002</v>
      </c>
      <c r="M13" s="181">
        <f>O13+'NPA 5YR'!F33</f>
        <v>140713.01470000003</v>
      </c>
      <c r="O13" s="29">
        <v>4410.9647000000014</v>
      </c>
      <c r="P13" s="29"/>
      <c r="Q13" s="233">
        <f>SUM(F13,L13,-'NPA 5YR'!F33)+'NPA 5YR'!F47</f>
        <v>4410.9647000000114</v>
      </c>
    </row>
    <row r="14" spans="1:17" ht="48" customHeight="1" thickBot="1" x14ac:dyDescent="0.35">
      <c r="B14" s="118" t="s">
        <v>66</v>
      </c>
      <c r="C14" s="183">
        <f t="shared" ref="C14:M14" si="1">SUM(C7:C13)</f>
        <v>1906329.769538</v>
      </c>
      <c r="D14" s="183">
        <f t="shared" si="1"/>
        <v>162944.38532</v>
      </c>
      <c r="E14" s="183">
        <f t="shared" si="1"/>
        <v>1134714.9565721664</v>
      </c>
      <c r="F14" s="183">
        <f t="shared" si="1"/>
        <v>56278.697669000001</v>
      </c>
      <c r="G14" s="183">
        <f t="shared" si="1"/>
        <v>580591.82109799993</v>
      </c>
      <c r="H14" s="183">
        <f t="shared" si="1"/>
        <v>18331</v>
      </c>
      <c r="I14" s="183">
        <f t="shared" si="1"/>
        <v>225387.5</v>
      </c>
      <c r="J14" s="183">
        <f t="shared" si="1"/>
        <v>0</v>
      </c>
      <c r="K14" s="183">
        <f t="shared" si="1"/>
        <v>0</v>
      </c>
      <c r="L14" s="183">
        <f t="shared" si="1"/>
        <v>216418.15</v>
      </c>
      <c r="M14" s="184">
        <f t="shared" si="1"/>
        <v>4300996.2801971668</v>
      </c>
      <c r="Q14" s="223"/>
    </row>
    <row r="15" spans="1:17" ht="17.399999999999999" x14ac:dyDescent="0.3"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7"/>
    </row>
    <row r="16" spans="1:17" ht="18" thickBot="1" x14ac:dyDescent="0.35">
      <c r="B16" s="7" t="s">
        <v>140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7"/>
    </row>
    <row r="17" spans="1:13" ht="48" customHeight="1" thickBot="1" x14ac:dyDescent="0.35">
      <c r="A17" s="14" t="s">
        <v>82</v>
      </c>
      <c r="B17" s="185">
        <f>'NPA 5YR'!F74</f>
        <v>281.3</v>
      </c>
      <c r="C17" s="183">
        <f t="shared" ref="C17:M17" si="2">C14/$B$17</f>
        <v>6776.8566282900811</v>
      </c>
      <c r="D17" s="183">
        <f t="shared" si="2"/>
        <v>579.25483583362961</v>
      </c>
      <c r="E17" s="183">
        <f t="shared" si="2"/>
        <v>4033.8249433777687</v>
      </c>
      <c r="F17" s="183">
        <f t="shared" si="2"/>
        <v>200.06646878421614</v>
      </c>
      <c r="G17" s="183">
        <f t="shared" si="2"/>
        <v>2063.9595488730888</v>
      </c>
      <c r="H17" s="183">
        <f t="shared" si="2"/>
        <v>65.165303945965164</v>
      </c>
      <c r="I17" s="183">
        <f t="shared" si="2"/>
        <v>801.2353359402772</v>
      </c>
      <c r="J17" s="183">
        <f t="shared" si="2"/>
        <v>0</v>
      </c>
      <c r="K17" s="183">
        <f t="shared" si="2"/>
        <v>0</v>
      </c>
      <c r="L17" s="183">
        <f t="shared" si="2"/>
        <v>769.34998222538206</v>
      </c>
      <c r="M17" s="184">
        <f t="shared" si="2"/>
        <v>15289.713047270412</v>
      </c>
    </row>
    <row r="19" spans="1:13" x14ac:dyDescent="0.3">
      <c r="B19" s="17"/>
      <c r="C19" s="17"/>
      <c r="D19" s="6"/>
    </row>
    <row r="20" spans="1:13" x14ac:dyDescent="0.3">
      <c r="B20" s="15"/>
      <c r="C20" s="16"/>
      <c r="D20" s="6"/>
    </row>
    <row r="21" spans="1:13" x14ac:dyDescent="0.3">
      <c r="A21" s="227" t="s">
        <v>160</v>
      </c>
      <c r="B21" s="228"/>
      <c r="C21" s="229"/>
      <c r="D21" s="228"/>
      <c r="E21" s="230"/>
      <c r="F21" s="230"/>
      <c r="G21" s="230"/>
      <c r="H21" s="230"/>
      <c r="I21" s="230"/>
      <c r="J21" s="230"/>
      <c r="K21" s="230"/>
      <c r="L21" s="230"/>
      <c r="M21" s="228"/>
    </row>
    <row r="22" spans="1:13" x14ac:dyDescent="0.3">
      <c r="A22" s="226" t="s">
        <v>161</v>
      </c>
      <c r="B22" s="6"/>
      <c r="C22" s="224">
        <f t="shared" ref="C22:M22" si="3">C14</f>
        <v>1906329.769538</v>
      </c>
      <c r="D22" s="224">
        <f t="shared" si="3"/>
        <v>162944.38532</v>
      </c>
      <c r="E22" s="224">
        <f t="shared" si="3"/>
        <v>1134714.9565721664</v>
      </c>
      <c r="F22" s="224">
        <f t="shared" si="3"/>
        <v>56278.697669000001</v>
      </c>
      <c r="G22" s="224">
        <f t="shared" si="3"/>
        <v>580591.82109799993</v>
      </c>
      <c r="H22" s="224">
        <f t="shared" si="3"/>
        <v>18331</v>
      </c>
      <c r="I22" s="224">
        <f t="shared" si="3"/>
        <v>225387.5</v>
      </c>
      <c r="J22" s="224">
        <f t="shared" si="3"/>
        <v>0</v>
      </c>
      <c r="K22" s="224">
        <f t="shared" si="3"/>
        <v>0</v>
      </c>
      <c r="L22" s="224">
        <f t="shared" si="3"/>
        <v>216418.15</v>
      </c>
      <c r="M22" s="224">
        <f t="shared" si="3"/>
        <v>4300996.2801971668</v>
      </c>
    </row>
    <row r="23" spans="1:13" x14ac:dyDescent="0.3">
      <c r="A23" s="225" t="s">
        <v>162</v>
      </c>
      <c r="B23" s="6"/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24">
        <f>'NPA 5YR'!F47</f>
        <v>0</v>
      </c>
      <c r="M23" s="231">
        <f>SUM(C23:L23)</f>
        <v>0</v>
      </c>
    </row>
    <row r="24" spans="1:13" x14ac:dyDescent="0.3">
      <c r="A24" s="225" t="s">
        <v>1</v>
      </c>
      <c r="B24" s="6"/>
      <c r="C24" s="232">
        <f t="shared" ref="C24:M24" si="4">SUM(C22:C23)</f>
        <v>1906329.769538</v>
      </c>
      <c r="D24" s="232">
        <f t="shared" si="4"/>
        <v>162944.38532</v>
      </c>
      <c r="E24" s="232">
        <f t="shared" si="4"/>
        <v>1134714.9565721664</v>
      </c>
      <c r="F24" s="232">
        <f t="shared" si="4"/>
        <v>56278.697669000001</v>
      </c>
      <c r="G24" s="232">
        <f t="shared" si="4"/>
        <v>580591.82109799993</v>
      </c>
      <c r="H24" s="232">
        <f t="shared" si="4"/>
        <v>18331</v>
      </c>
      <c r="I24" s="232">
        <f t="shared" si="4"/>
        <v>225387.5</v>
      </c>
      <c r="J24" s="232">
        <f t="shared" si="4"/>
        <v>0</v>
      </c>
      <c r="K24" s="232">
        <f t="shared" si="4"/>
        <v>0</v>
      </c>
      <c r="L24" s="232">
        <f t="shared" si="4"/>
        <v>216418.15</v>
      </c>
      <c r="M24" s="232">
        <f t="shared" si="4"/>
        <v>4300996.2801971668</v>
      </c>
    </row>
    <row r="25" spans="1:13" x14ac:dyDescent="0.3">
      <c r="A25" s="225"/>
      <c r="B25" s="6"/>
    </row>
    <row r="26" spans="1:13" ht="16.2" thickBot="1" x14ac:dyDescent="0.35">
      <c r="A26" s="225" t="s">
        <v>163</v>
      </c>
      <c r="B26" s="6"/>
      <c r="M26" s="232">
        <f>'NPA 5YR'!F34</f>
        <v>4339367.8712575976</v>
      </c>
    </row>
    <row r="27" spans="1:13" ht="16.2" thickBot="1" x14ac:dyDescent="0.35">
      <c r="A27" s="225" t="s">
        <v>159</v>
      </c>
      <c r="B27" s="6"/>
      <c r="M27" s="233">
        <f>M24-M26</f>
        <v>-38371.591060430743</v>
      </c>
    </row>
    <row r="63" spans="1:15" x14ac:dyDescent="0.3">
      <c r="A63" s="6" t="s">
        <v>127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6">
        <v>0</v>
      </c>
      <c r="O63" s="6">
        <v>0</v>
      </c>
    </row>
  </sheetData>
  <mergeCells count="2">
    <mergeCell ref="A3:M3"/>
    <mergeCell ref="A4:M4"/>
  </mergeCells>
  <conditionalFormatting sqref="M27">
    <cfRule type="cellIs" dxfId="4" priority="2" operator="equal">
      <formula>0</formula>
    </cfRule>
  </conditionalFormatting>
  <conditionalFormatting sqref="Q13">
    <cfRule type="cellIs" dxfId="3" priority="1" operator="equal">
      <formula>0</formula>
    </cfRule>
  </conditionalFormatting>
  <printOptions horizontalCentered="1"/>
  <pageMargins left="0" right="0" top="0.75" bottom="0.5" header="0.3" footer="0.3"/>
  <pageSetup scale="55" fitToHeight="3" orientation="landscape" r:id="rId1"/>
  <customProperties>
    <customPr name="AdaptiveCustomXmlPartId" r:id="rId2"/>
    <customPr name="AdaptiveReportingSheetKey" r:id="rId3"/>
    <customPr name="Current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T113"/>
  <sheetViews>
    <sheetView showGridLines="0" zoomScale="85" zoomScaleNormal="85" workbookViewId="0">
      <selection activeCell="B2" sqref="B2"/>
    </sheetView>
  </sheetViews>
  <sheetFormatPr defaultRowHeight="14.4" x14ac:dyDescent="0.3"/>
  <cols>
    <col min="1" max="1" width="9.33203125" style="36" customWidth="1"/>
    <col min="2" max="2" width="11.33203125" customWidth="1"/>
    <col min="3" max="3" width="16.44140625" customWidth="1"/>
    <col min="4" max="4" width="17.44140625" customWidth="1"/>
    <col min="5" max="15" width="16.44140625" customWidth="1"/>
  </cols>
  <sheetData>
    <row r="1" spans="1:15" ht="15" thickBot="1" x14ac:dyDescent="0.35">
      <c r="B1" s="36" t="e">
        <f>VLOOKUP('NPA 5YR'!D5,#REF!, 4, FALSE)</f>
        <v>#REF!</v>
      </c>
      <c r="C1" s="199"/>
      <c r="D1" s="199"/>
      <c r="E1" s="199"/>
    </row>
    <row r="2" spans="1:15" s="26" customFormat="1" ht="17.399999999999999" x14ac:dyDescent="0.3">
      <c r="A2" s="70"/>
      <c r="B2" s="57" t="str">
        <f>"Assumption for the Fiscal Year "&amp;RIGHT('NPA 5YR'!F12, 4)</f>
        <v>Assumption for the Fiscal Year 2024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1:15" s="26" customFormat="1" ht="15" x14ac:dyDescent="0.3">
      <c r="A3" s="70"/>
      <c r="B3" s="50"/>
      <c r="O3" s="51"/>
    </row>
    <row r="4" spans="1:15" s="26" customFormat="1" ht="15.6" thickBot="1" x14ac:dyDescent="0.35">
      <c r="A4" s="70"/>
      <c r="B4" s="50"/>
      <c r="O4" s="51"/>
    </row>
    <row r="5" spans="1:15" s="26" customFormat="1" ht="16.2" thickBot="1" x14ac:dyDescent="0.35">
      <c r="A5" s="70"/>
      <c r="B5" s="60" t="s">
        <v>129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 s="26" customFormat="1" ht="18" customHeight="1" x14ac:dyDescent="0.3">
      <c r="A6" s="70"/>
      <c r="B6" s="52" t="s">
        <v>121</v>
      </c>
      <c r="C6" s="53" t="s">
        <v>117</v>
      </c>
      <c r="D6" s="53">
        <v>1</v>
      </c>
      <c r="E6" s="53">
        <v>2</v>
      </c>
      <c r="F6" s="53">
        <v>3</v>
      </c>
      <c r="G6" s="53">
        <v>4</v>
      </c>
      <c r="H6" s="53">
        <v>5</v>
      </c>
      <c r="I6" s="53">
        <v>6</v>
      </c>
      <c r="J6" s="53">
        <v>7</v>
      </c>
      <c r="K6" s="53">
        <v>8</v>
      </c>
      <c r="L6" s="53">
        <v>9</v>
      </c>
      <c r="M6" s="53">
        <v>10</v>
      </c>
      <c r="N6" s="53">
        <v>11</v>
      </c>
      <c r="O6" s="54">
        <v>12</v>
      </c>
    </row>
    <row r="7" spans="1:15" s="26" customFormat="1" ht="15.6" thickBot="1" x14ac:dyDescent="0.35">
      <c r="A7" s="70" t="s">
        <v>186</v>
      </c>
      <c r="B7" s="55" t="s">
        <v>130</v>
      </c>
      <c r="C7" s="64" t="e">
        <f>#REF!</f>
        <v>#REF!</v>
      </c>
      <c r="D7" s="64" t="e">
        <f>#REF!</f>
        <v>#REF!</v>
      </c>
      <c r="E7" s="64" t="e">
        <f>#REF!</f>
        <v>#REF!</v>
      </c>
      <c r="F7" s="64" t="e">
        <f>#REF!</f>
        <v>#REF!</v>
      </c>
      <c r="G7" s="64" t="e">
        <f>#REF!</f>
        <v>#REF!</v>
      </c>
      <c r="H7" s="64" t="e">
        <f>#REF!</f>
        <v>#REF!</v>
      </c>
      <c r="I7" s="64" t="e">
        <f>#REF!</f>
        <v>#REF!</v>
      </c>
      <c r="J7" s="64" t="e">
        <f>#REF!</f>
        <v>#REF!</v>
      </c>
      <c r="K7" s="64" t="e">
        <f>#REF!</f>
        <v>#REF!</v>
      </c>
      <c r="L7" s="64" t="e">
        <f>#REF!</f>
        <v>#REF!</v>
      </c>
      <c r="M7" s="64" t="e">
        <f>#REF!</f>
        <v>#REF!</v>
      </c>
      <c r="N7" s="64" t="e">
        <f>#REF!</f>
        <v>#REF!</v>
      </c>
      <c r="O7" s="65" t="e">
        <f>#REF!</f>
        <v>#REF!</v>
      </c>
    </row>
    <row r="8" spans="1:15" s="26" customFormat="1" ht="18" customHeight="1" x14ac:dyDescent="0.3">
      <c r="A8" s="70"/>
      <c r="B8" s="5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6"/>
    </row>
    <row r="9" spans="1:15" s="26" customFormat="1" ht="15.6" thickBot="1" x14ac:dyDescent="0.35">
      <c r="A9" s="70"/>
      <c r="B9" s="50"/>
      <c r="O9" s="51"/>
    </row>
    <row r="10" spans="1:15" s="26" customFormat="1" ht="16.2" thickBot="1" x14ac:dyDescent="0.35">
      <c r="A10" s="70"/>
      <c r="B10" s="60" t="s">
        <v>131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</row>
    <row r="11" spans="1:15" s="26" customFormat="1" ht="18" customHeight="1" x14ac:dyDescent="0.3">
      <c r="A11" s="70"/>
      <c r="B11" s="52" t="s">
        <v>121</v>
      </c>
      <c r="C11" s="53" t="str">
        <f t="shared" ref="C11:O11" si="0">C6</f>
        <v>K</v>
      </c>
      <c r="D11" s="53">
        <f t="shared" si="0"/>
        <v>1</v>
      </c>
      <c r="E11" s="53">
        <f t="shared" si="0"/>
        <v>2</v>
      </c>
      <c r="F11" s="53">
        <f t="shared" si="0"/>
        <v>3</v>
      </c>
      <c r="G11" s="53">
        <f t="shared" si="0"/>
        <v>4</v>
      </c>
      <c r="H11" s="53">
        <f t="shared" si="0"/>
        <v>5</v>
      </c>
      <c r="I11" s="53">
        <f t="shared" si="0"/>
        <v>6</v>
      </c>
      <c r="J11" s="53">
        <f t="shared" si="0"/>
        <v>7</v>
      </c>
      <c r="K11" s="53">
        <f t="shared" si="0"/>
        <v>8</v>
      </c>
      <c r="L11" s="53">
        <f t="shared" si="0"/>
        <v>9</v>
      </c>
      <c r="M11" s="53">
        <f t="shared" si="0"/>
        <v>10</v>
      </c>
      <c r="N11" s="53">
        <f t="shared" si="0"/>
        <v>11</v>
      </c>
      <c r="O11" s="54">
        <f t="shared" si="0"/>
        <v>12</v>
      </c>
    </row>
    <row r="12" spans="1:15" s="26" customFormat="1" ht="15.6" thickBot="1" x14ac:dyDescent="0.35">
      <c r="A12" s="70" t="s">
        <v>186</v>
      </c>
      <c r="B12" s="55" t="s">
        <v>132</v>
      </c>
      <c r="C12" s="69" t="e">
        <f>'NPA 5YR'!$F$75*INDEX(#REF!, MATCH('Pg. 8'!$B$1,#REF!, 0))</f>
        <v>#REF!</v>
      </c>
      <c r="D12" s="69" t="e">
        <f>'NPA 5YR'!$F$75*INDEX(#REF!, MATCH('Pg. 8'!$B$1,#REF!, 0))</f>
        <v>#REF!</v>
      </c>
      <c r="E12" s="69" t="e">
        <f>'NPA 5YR'!$F$75*INDEX(#REF!, MATCH('Pg. 8'!$B$1,#REF!, 0))</f>
        <v>#REF!</v>
      </c>
      <c r="F12" s="69" t="e">
        <f>'NPA 5YR'!$F$75*INDEX(#REF!, MATCH('Pg. 8'!$B$1,#REF!, 0))</f>
        <v>#REF!</v>
      </c>
      <c r="G12" s="69" t="e">
        <f>'NPA 5YR'!$F$75*INDEX(#REF!, MATCH('Pg. 8'!$B$1,#REF!, 0))</f>
        <v>#REF!</v>
      </c>
      <c r="H12" s="69" t="e">
        <f>'NPA 5YR'!$F$75*INDEX(#REF!, MATCH('Pg. 8'!$B$1,#REF!, 0))</f>
        <v>#REF!</v>
      </c>
      <c r="I12" s="69" t="e">
        <f>'NPA 5YR'!$F$75*INDEX(#REF!, MATCH('Pg. 8'!$B$1,#REF!, 0))</f>
        <v>#REF!</v>
      </c>
      <c r="J12" s="69" t="e">
        <f>'NPA 5YR'!$F$75*INDEX(#REF!, MATCH('Pg. 8'!$B$1,#REF!, 0))</f>
        <v>#REF!</v>
      </c>
      <c r="K12" s="69" t="e">
        <f>'NPA 5YR'!$F$75*INDEX(#REF!, MATCH('Pg. 8'!$B$1,#REF!, 0))</f>
        <v>#REF!</v>
      </c>
      <c r="L12" s="69" t="e">
        <f>'NPA 5YR'!$F$75*INDEX(#REF!, MATCH('Pg. 8'!$B$1,#REF!, 0))</f>
        <v>#REF!</v>
      </c>
      <c r="M12" s="69" t="e">
        <f>'NPA 5YR'!$F$75*INDEX(#REF!, MATCH('Pg. 8'!$B$1,#REF!, 0))</f>
        <v>#REF!</v>
      </c>
      <c r="N12" s="69" t="e">
        <f>'NPA 5YR'!$F$75*INDEX(#REF!, MATCH('Pg. 8'!$B$1,#REF!, 0))</f>
        <v>#REF!</v>
      </c>
      <c r="O12" s="102" t="e">
        <f>'NPA 5YR'!$F$75*INDEX(#REF!, MATCH('Pg. 8'!$B$1,#REF!, 0))</f>
        <v>#REF!</v>
      </c>
    </row>
    <row r="13" spans="1:15" s="26" customFormat="1" ht="18" customHeight="1" x14ac:dyDescent="0.3">
      <c r="A13" s="70"/>
      <c r="B13" s="56"/>
      <c r="C13" s="19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6"/>
    </row>
    <row r="14" spans="1:15" s="26" customFormat="1" ht="15.6" thickBot="1" x14ac:dyDescent="0.35">
      <c r="A14" s="70"/>
      <c r="B14" s="50"/>
      <c r="O14" s="51"/>
    </row>
    <row r="15" spans="1:15" s="26" customFormat="1" ht="16.2" thickBot="1" x14ac:dyDescent="0.35">
      <c r="A15" s="70"/>
      <c r="B15" s="60" t="s">
        <v>133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</row>
    <row r="16" spans="1:15" s="26" customFormat="1" ht="18" customHeight="1" x14ac:dyDescent="0.3">
      <c r="A16" s="70"/>
      <c r="B16" s="52" t="s">
        <v>121</v>
      </c>
      <c r="C16" s="53" t="str">
        <f t="shared" ref="C16:O16" si="1">C11</f>
        <v>K</v>
      </c>
      <c r="D16" s="53">
        <f t="shared" si="1"/>
        <v>1</v>
      </c>
      <c r="E16" s="53">
        <f t="shared" si="1"/>
        <v>2</v>
      </c>
      <c r="F16" s="53">
        <f t="shared" si="1"/>
        <v>3</v>
      </c>
      <c r="G16" s="53">
        <f t="shared" si="1"/>
        <v>4</v>
      </c>
      <c r="H16" s="53">
        <f t="shared" si="1"/>
        <v>5</v>
      </c>
      <c r="I16" s="53">
        <f t="shared" si="1"/>
        <v>6</v>
      </c>
      <c r="J16" s="53">
        <f t="shared" si="1"/>
        <v>7</v>
      </c>
      <c r="K16" s="53">
        <f t="shared" si="1"/>
        <v>8</v>
      </c>
      <c r="L16" s="53">
        <f t="shared" si="1"/>
        <v>9</v>
      </c>
      <c r="M16" s="53">
        <f t="shared" si="1"/>
        <v>10</v>
      </c>
      <c r="N16" s="53">
        <f t="shared" si="1"/>
        <v>11</v>
      </c>
      <c r="O16" s="54">
        <f t="shared" si="1"/>
        <v>12</v>
      </c>
    </row>
    <row r="17" spans="1:15" s="26" customFormat="1" ht="15.6" thickBot="1" x14ac:dyDescent="0.35">
      <c r="A17" s="71">
        <v>0</v>
      </c>
      <c r="B17" s="55" t="s">
        <v>132</v>
      </c>
      <c r="C17" s="69" t="e">
        <f>'NPA 5YR'!$F$76*INDEX(#REF!, MATCH('Pg. 8'!$B$1,#REF!, 0))</f>
        <v>#REF!</v>
      </c>
      <c r="D17" s="69" t="e">
        <f>'NPA 5YR'!$F$76*INDEX(#REF!, MATCH('Pg. 8'!$B$1,#REF!, 0))</f>
        <v>#REF!</v>
      </c>
      <c r="E17" s="69" t="e">
        <f>'NPA 5YR'!$F$76*INDEX(#REF!, MATCH('Pg. 8'!$B$1,#REF!, 0))</f>
        <v>#REF!</v>
      </c>
      <c r="F17" s="69" t="e">
        <f>'NPA 5YR'!$F$76*INDEX(#REF!, MATCH('Pg. 8'!$B$1,#REF!, 0))</f>
        <v>#REF!</v>
      </c>
      <c r="G17" s="69" t="e">
        <f>'NPA 5YR'!$F$76*INDEX(#REF!, MATCH('Pg. 8'!$B$1,#REF!, 0))</f>
        <v>#REF!</v>
      </c>
      <c r="H17" s="69" t="e">
        <f>'NPA 5YR'!$F$76*INDEX(#REF!, MATCH('Pg. 8'!$B$1,#REF!, 0))</f>
        <v>#REF!</v>
      </c>
      <c r="I17" s="69" t="e">
        <f>'NPA 5YR'!$F$76*INDEX(#REF!, MATCH('Pg. 8'!$B$1,#REF!, 0))</f>
        <v>#REF!</v>
      </c>
      <c r="J17" s="69" t="e">
        <f>'NPA 5YR'!$F$76*INDEX(#REF!, MATCH('Pg. 8'!$B$1,#REF!, 0))</f>
        <v>#REF!</v>
      </c>
      <c r="K17" s="69" t="e">
        <f>'NPA 5YR'!$F$76*INDEX(#REF!, MATCH('Pg. 8'!$B$1,#REF!, 0))</f>
        <v>#REF!</v>
      </c>
      <c r="L17" s="69" t="e">
        <f>'NPA 5YR'!$F$76*INDEX(#REF!, MATCH('Pg. 8'!$B$1,#REF!, 0))</f>
        <v>#REF!</v>
      </c>
      <c r="M17" s="69" t="e">
        <f>'NPA 5YR'!$F$76*INDEX(#REF!, MATCH('Pg. 8'!$B$1,#REF!, 0))</f>
        <v>#REF!</v>
      </c>
      <c r="N17" s="69" t="e">
        <f>'NPA 5YR'!$F$76*INDEX(#REF!, MATCH('Pg. 8'!$B$1,#REF!, 0))</f>
        <v>#REF!</v>
      </c>
      <c r="O17" s="102" t="e">
        <f>'NPA 5YR'!$F$76*INDEX(#REF!, MATCH('Pg. 8'!$B$1,#REF!, 0))</f>
        <v>#REF!</v>
      </c>
    </row>
    <row r="18" spans="1:15" s="26" customFormat="1" ht="18" customHeight="1" x14ac:dyDescent="0.3">
      <c r="A18" s="70"/>
      <c r="B18" s="5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6"/>
    </row>
    <row r="19" spans="1:15" s="26" customFormat="1" ht="15.6" thickBot="1" x14ac:dyDescent="0.35">
      <c r="A19" s="70"/>
      <c r="B19" s="50"/>
      <c r="O19" s="51"/>
    </row>
    <row r="20" spans="1:15" s="26" customFormat="1" ht="16.2" thickBot="1" x14ac:dyDescent="0.35">
      <c r="A20" s="70"/>
      <c r="B20" s="60" t="s">
        <v>134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</row>
    <row r="21" spans="1:15" s="26" customFormat="1" ht="18" customHeight="1" x14ac:dyDescent="0.3">
      <c r="A21" s="70"/>
      <c r="B21" s="52" t="s">
        <v>121</v>
      </c>
      <c r="C21" s="53" t="str">
        <f t="shared" ref="C21:O21" si="2">C16</f>
        <v>K</v>
      </c>
      <c r="D21" s="53">
        <f t="shared" si="2"/>
        <v>1</v>
      </c>
      <c r="E21" s="53">
        <f t="shared" si="2"/>
        <v>2</v>
      </c>
      <c r="F21" s="53">
        <f t="shared" si="2"/>
        <v>3</v>
      </c>
      <c r="G21" s="53">
        <f t="shared" si="2"/>
        <v>4</v>
      </c>
      <c r="H21" s="53">
        <f t="shared" si="2"/>
        <v>5</v>
      </c>
      <c r="I21" s="53">
        <f t="shared" si="2"/>
        <v>6</v>
      </c>
      <c r="J21" s="53">
        <f t="shared" si="2"/>
        <v>7</v>
      </c>
      <c r="K21" s="53">
        <f t="shared" si="2"/>
        <v>8</v>
      </c>
      <c r="L21" s="53">
        <f t="shared" si="2"/>
        <v>9</v>
      </c>
      <c r="M21" s="53">
        <f t="shared" si="2"/>
        <v>10</v>
      </c>
      <c r="N21" s="53">
        <f t="shared" si="2"/>
        <v>11</v>
      </c>
      <c r="O21" s="54">
        <f t="shared" si="2"/>
        <v>12</v>
      </c>
    </row>
    <row r="22" spans="1:15" s="26" customFormat="1" ht="15.6" thickBot="1" x14ac:dyDescent="0.35">
      <c r="A22" s="70">
        <v>0</v>
      </c>
      <c r="B22" s="55" t="s">
        <v>132</v>
      </c>
      <c r="C22" s="69" t="e">
        <f>'NPA 5YR'!$F$77*INDEX(#REF!, MATCH('Pg. 8'!$B$1,#REF!, 0))</f>
        <v>#REF!</v>
      </c>
      <c r="D22" s="69" t="e">
        <f>'NPA 5YR'!$F$77*INDEX(#REF!, MATCH('Pg. 8'!$B$1,#REF!, 0))</f>
        <v>#REF!</v>
      </c>
      <c r="E22" s="69" t="e">
        <f>'NPA 5YR'!$F$77*INDEX(#REF!, MATCH('Pg. 8'!$B$1,#REF!, 0))</f>
        <v>#REF!</v>
      </c>
      <c r="F22" s="69" t="e">
        <f>'NPA 5YR'!$F$77*INDEX(#REF!, MATCH('Pg. 8'!$B$1,#REF!, 0))</f>
        <v>#REF!</v>
      </c>
      <c r="G22" s="69" t="e">
        <f>'NPA 5YR'!$F$77*INDEX(#REF!, MATCH('Pg. 8'!$B$1,#REF!, 0))</f>
        <v>#REF!</v>
      </c>
      <c r="H22" s="69" t="e">
        <f>'NPA 5YR'!$F$77*INDEX(#REF!, MATCH('Pg. 8'!$B$1,#REF!, 0))</f>
        <v>#REF!</v>
      </c>
      <c r="I22" s="69" t="e">
        <f>'NPA 5YR'!$F$77*INDEX(#REF!, MATCH('Pg. 8'!$B$1,#REF!, 0))</f>
        <v>#REF!</v>
      </c>
      <c r="J22" s="69" t="e">
        <f>'NPA 5YR'!$F$77*INDEX(#REF!, MATCH('Pg. 8'!$B$1,#REF!, 0))</f>
        <v>#REF!</v>
      </c>
      <c r="K22" s="69" t="e">
        <f>'NPA 5YR'!$F$77*INDEX(#REF!, MATCH('Pg. 8'!$B$1,#REF!, 0))</f>
        <v>#REF!</v>
      </c>
      <c r="L22" s="69" t="e">
        <f>'NPA 5YR'!$F$77*INDEX(#REF!, MATCH('Pg. 8'!$B$1,#REF!, 0))</f>
        <v>#REF!</v>
      </c>
      <c r="M22" s="69" t="e">
        <f>'NPA 5YR'!$F$77*INDEX(#REF!, MATCH('Pg. 8'!$B$1,#REF!, 0))</f>
        <v>#REF!</v>
      </c>
      <c r="N22" s="69" t="e">
        <f>'NPA 5YR'!$F$77*INDEX(#REF!, MATCH('Pg. 8'!$B$1,#REF!, 0))</f>
        <v>#REF!</v>
      </c>
      <c r="O22" s="102" t="e">
        <f>'NPA 5YR'!$F$77*INDEX(#REF!, MATCH('Pg. 8'!$B$1,#REF!, 0))</f>
        <v>#REF!</v>
      </c>
    </row>
    <row r="23" spans="1:15" s="26" customFormat="1" ht="15" x14ac:dyDescent="0.3">
      <c r="A23" s="70"/>
      <c r="B23" s="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15" thickBot="1" x14ac:dyDescent="0.35"/>
    <row r="25" spans="1:15" ht="16.2" thickBot="1" x14ac:dyDescent="0.35">
      <c r="B25" s="286" t="s">
        <v>95</v>
      </c>
      <c r="C25" s="287"/>
      <c r="D25" s="288"/>
      <c r="E25" s="26"/>
      <c r="F25" s="286" t="s">
        <v>96</v>
      </c>
      <c r="G25" s="288"/>
    </row>
    <row r="26" spans="1:15" ht="15" x14ac:dyDescent="0.3">
      <c r="B26" s="289" t="s">
        <v>50</v>
      </c>
      <c r="C26" s="290"/>
      <c r="D26" s="202">
        <f>'NPA 5YR'!F81</f>
        <v>304500</v>
      </c>
      <c r="E26" s="26"/>
      <c r="F26" s="189" t="s">
        <v>97</v>
      </c>
      <c r="G26" s="27" t="s">
        <v>98</v>
      </c>
    </row>
    <row r="27" spans="1:15" ht="15" customHeight="1" x14ac:dyDescent="0.3">
      <c r="B27" s="270" t="s">
        <v>51</v>
      </c>
      <c r="C27" s="271"/>
      <c r="D27" s="202">
        <f>'NPA 5YR'!F82</f>
        <v>91295.443100000019</v>
      </c>
      <c r="E27" s="26"/>
      <c r="F27" s="277" t="s">
        <v>99</v>
      </c>
      <c r="G27" s="278">
        <f>'NPA 5YR'!D178</f>
        <v>0</v>
      </c>
    </row>
    <row r="28" spans="1:15" ht="15" x14ac:dyDescent="0.3">
      <c r="B28" s="270" t="s">
        <v>52</v>
      </c>
      <c r="C28" s="271"/>
      <c r="D28" s="202">
        <f>'NPA 5YR'!F83</f>
        <v>295233.12800000003</v>
      </c>
      <c r="E28" s="26"/>
      <c r="F28" s="291"/>
      <c r="G28" s="292"/>
    </row>
    <row r="29" spans="1:15" ht="15" customHeight="1" x14ac:dyDescent="0.3">
      <c r="B29" s="270" t="s">
        <v>53</v>
      </c>
      <c r="C29" s="271"/>
      <c r="D29" s="202">
        <f>'NPA 5YR'!F84</f>
        <v>15806.83</v>
      </c>
      <c r="E29" s="26"/>
      <c r="F29" s="276" t="s">
        <v>100</v>
      </c>
      <c r="G29" s="284">
        <f>'NPA 5YR'!F45</f>
        <v>0</v>
      </c>
    </row>
    <row r="30" spans="1:15" ht="15" x14ac:dyDescent="0.3">
      <c r="B30" s="270" t="s">
        <v>54</v>
      </c>
      <c r="C30" s="271"/>
      <c r="D30" s="202">
        <f>'NPA 5YR'!F85</f>
        <v>695035.94324504735</v>
      </c>
      <c r="E30" s="26"/>
      <c r="F30" s="276"/>
      <c r="G30" s="284"/>
    </row>
    <row r="31" spans="1:15" ht="15" customHeight="1" x14ac:dyDescent="0.3">
      <c r="B31" s="270" t="s">
        <v>55</v>
      </c>
      <c r="C31" s="271"/>
      <c r="D31" s="202">
        <f>'NPA 5YR'!F86</f>
        <v>77842.244364510596</v>
      </c>
      <c r="E31" s="26"/>
      <c r="F31" s="276" t="s">
        <v>101</v>
      </c>
      <c r="G31" s="284">
        <f>'NPA 5YR'!F46</f>
        <v>0</v>
      </c>
    </row>
    <row r="32" spans="1:15" ht="15" x14ac:dyDescent="0.3">
      <c r="B32" s="270" t="s">
        <v>56</v>
      </c>
      <c r="C32" s="271"/>
      <c r="D32" s="202">
        <f>'NPA 5YR'!F87</f>
        <v>39196.650300000001</v>
      </c>
      <c r="E32" s="26"/>
      <c r="F32" s="285"/>
      <c r="G32" s="284"/>
    </row>
    <row r="33" spans="2:20" ht="15" customHeight="1" x14ac:dyDescent="0.3">
      <c r="B33" s="270" t="s">
        <v>102</v>
      </c>
      <c r="C33" s="271"/>
      <c r="D33" s="202">
        <f>D39-SUM(D26:D32,D34:D38)</f>
        <v>323584.7247999995</v>
      </c>
      <c r="E33" s="26"/>
      <c r="F33" s="276" t="s">
        <v>103</v>
      </c>
      <c r="G33" s="278" t="e">
        <f>SUM(#REF!)</f>
        <v>#REF!</v>
      </c>
    </row>
    <row r="34" spans="2:20" ht="15.6" thickBot="1" x14ac:dyDescent="0.35">
      <c r="B34" s="270" t="s">
        <v>57</v>
      </c>
      <c r="C34" s="271"/>
      <c r="D34" s="202">
        <f>'NPA 5YR'!F88</f>
        <v>52520</v>
      </c>
      <c r="E34" s="26"/>
      <c r="F34" s="277"/>
      <c r="G34" s="279"/>
    </row>
    <row r="35" spans="2:20" ht="15" customHeight="1" x14ac:dyDescent="0.3">
      <c r="B35" s="270" t="s">
        <v>2</v>
      </c>
      <c r="C35" s="271"/>
      <c r="D35" s="202">
        <f>'NPA 5YR'!F96</f>
        <v>250225.35</v>
      </c>
      <c r="E35" s="26"/>
      <c r="F35" s="280" t="s">
        <v>104</v>
      </c>
      <c r="G35" s="282">
        <f>+G27+G29+G31</f>
        <v>0</v>
      </c>
    </row>
    <row r="36" spans="2:20" ht="15.6" thickBot="1" x14ac:dyDescent="0.35">
      <c r="B36" s="270" t="s">
        <v>58</v>
      </c>
      <c r="C36" s="271"/>
      <c r="D36" s="202">
        <f>'NPA 5YR'!F89</f>
        <v>54000</v>
      </c>
      <c r="E36" s="26"/>
      <c r="F36" s="281"/>
      <c r="G36" s="283"/>
    </row>
    <row r="37" spans="2:20" ht="15" x14ac:dyDescent="0.3">
      <c r="B37" s="270" t="s">
        <v>59</v>
      </c>
      <c r="C37" s="271"/>
      <c r="D37" s="202">
        <f>'NPA 5YR'!F90</f>
        <v>51637.181967951816</v>
      </c>
      <c r="E37" s="26"/>
      <c r="F37" s="26"/>
      <c r="G37" s="26"/>
    </row>
    <row r="38" spans="2:20" ht="15.6" thickBot="1" x14ac:dyDescent="0.35">
      <c r="B38" s="272" t="s">
        <v>60</v>
      </c>
      <c r="C38" s="273"/>
      <c r="D38" s="202">
        <f>'NPA 5YR'!F91</f>
        <v>408913.18839999998</v>
      </c>
      <c r="E38" s="26"/>
      <c r="F38" s="26"/>
      <c r="G38" s="26"/>
    </row>
    <row r="39" spans="2:20" ht="15.6" thickBot="1" x14ac:dyDescent="0.35">
      <c r="B39" s="274" t="s">
        <v>66</v>
      </c>
      <c r="C39" s="275"/>
      <c r="D39" s="203">
        <f>'NPA 5YR'!F98</f>
        <v>2659790.6841775095</v>
      </c>
      <c r="E39" s="26"/>
      <c r="F39" s="26"/>
      <c r="G39" s="26"/>
    </row>
    <row r="41" spans="2:20" hidden="1" x14ac:dyDescent="0.3">
      <c r="B41" s="79" t="str">
        <f>'NPA 5YR'!B110</f>
        <v>Assumptions Narrative Summary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1"/>
      <c r="Q41" t="s">
        <v>146</v>
      </c>
      <c r="R41" s="3" t="s">
        <v>145</v>
      </c>
      <c r="S41" s="3"/>
      <c r="T41" s="3"/>
    </row>
    <row r="42" spans="2:20" hidden="1" x14ac:dyDescent="0.3">
      <c r="B42" s="82"/>
      <c r="O42" s="83"/>
      <c r="S42" t="s">
        <v>147</v>
      </c>
    </row>
    <row r="43" spans="2:20" hidden="1" x14ac:dyDescent="0.3">
      <c r="B43" s="84" t="str">
        <f>'NPA 5YR'!B112</f>
        <v>FY2024 Budget Assumptions</v>
      </c>
      <c r="O43" s="83"/>
    </row>
    <row r="44" spans="2:20" hidden="1" x14ac:dyDescent="0.3">
      <c r="B44" s="82"/>
      <c r="O44" s="83"/>
    </row>
    <row r="45" spans="2:20" hidden="1" x14ac:dyDescent="0.3">
      <c r="B45" s="82"/>
      <c r="O45" s="83"/>
    </row>
    <row r="46" spans="2:20" hidden="1" x14ac:dyDescent="0.3">
      <c r="B46" s="84" t="str">
        <f>'NPA 5YR'!B115</f>
        <v>Northside Preparatory Academy</v>
      </c>
      <c r="O46" s="83"/>
    </row>
    <row r="47" spans="2:20" hidden="1" x14ac:dyDescent="0.3">
      <c r="B47" s="84" t="str">
        <f>'NPA 5YR'!B116</f>
        <v/>
      </c>
      <c r="O47" s="83"/>
    </row>
    <row r="48" spans="2:20" hidden="1" x14ac:dyDescent="0.3">
      <c r="B48" s="85" t="str">
        <f>'NPA 5YR'!B117</f>
        <v>Proposed FY2025 Budget Assumptions:</v>
      </c>
      <c r="O48" s="83"/>
    </row>
    <row r="49" spans="2:15" hidden="1" x14ac:dyDescent="0.3">
      <c r="B49" s="84" t="str">
        <f>'NPA 5YR'!B118</f>
        <v/>
      </c>
      <c r="O49" s="83"/>
    </row>
    <row r="50" spans="2:15" hidden="1" x14ac:dyDescent="0.3">
      <c r="B50" s="84" t="str">
        <f>'NPA 5YR'!B119</f>
        <v>Enrollment:</v>
      </c>
      <c r="O50" s="83"/>
    </row>
    <row r="51" spans="2:15" hidden="1" x14ac:dyDescent="0.3">
      <c r="B51" s="82" t="str">
        <f>'NPA 5YR'!B120</f>
        <v xml:space="preserve">- Assumed FY2025 Total Headcount Enrollment of 295. </v>
      </c>
      <c r="O51" s="83"/>
    </row>
    <row r="52" spans="2:15" hidden="1" x14ac:dyDescent="0.3">
      <c r="B52" s="82" t="str">
        <f>'NPA 5YR'!B121</f>
        <v/>
      </c>
      <c r="O52" s="83"/>
    </row>
    <row r="53" spans="2:15" hidden="1" x14ac:dyDescent="0.3">
      <c r="B53" s="82" t="str">
        <f>'NPA 5YR'!B122</f>
        <v xml:space="preserve">- Final funded FTEs for FY2025 is assumed to be 281. </v>
      </c>
      <c r="O53" s="83"/>
    </row>
    <row r="54" spans="2:15" hidden="1" x14ac:dyDescent="0.3">
      <c r="B54" s="82" t="str">
        <f>'NPA 5YR'!B123</f>
        <v/>
      </c>
      <c r="O54" s="83"/>
    </row>
    <row r="55" spans="2:15" hidden="1" x14ac:dyDescent="0.3">
      <c r="B55" s="82" t="str">
        <f>'NPA 5YR'!B124</f>
        <v>Enrollment Assumptions by Grade:</v>
      </c>
      <c r="O55" s="83"/>
    </row>
    <row r="56" spans="2:15" hidden="1" x14ac:dyDescent="0.3">
      <c r="B56" s="82" t="str">
        <f>'NPA 5YR'!B125</f>
        <v/>
      </c>
      <c r="O56" s="83"/>
    </row>
    <row r="57" spans="2:15" hidden="1" x14ac:dyDescent="0.3">
      <c r="B57" s="86" t="str">
        <f>'NPA 5YR'!B126</f>
        <v>Insert pic from pg 1 enrollment</v>
      </c>
      <c r="C57" s="37">
        <f>'NPA 5YR'!C126</f>
        <v>0</v>
      </c>
      <c r="D57" s="37">
        <f>'NPA 5YR'!D126</f>
        <v>0</v>
      </c>
      <c r="E57" s="37">
        <f>'NPA 5YR'!E126</f>
        <v>0</v>
      </c>
      <c r="F57" s="37">
        <f>'NPA 5YR'!F126</f>
        <v>0</v>
      </c>
      <c r="G57" s="37">
        <f>'NPA 5YR'!G126</f>
        <v>0</v>
      </c>
      <c r="H57" s="37">
        <f>'NPA 5YR'!H126</f>
        <v>0</v>
      </c>
      <c r="I57" s="37">
        <f>'NPA 5YR'!I126</f>
        <v>0</v>
      </c>
      <c r="J57" s="37">
        <f>'NPA 5YR'!J126</f>
        <v>0</v>
      </c>
      <c r="K57" s="37" t="e">
        <f>'NPA 5YR'!#REF!</f>
        <v>#REF!</v>
      </c>
      <c r="L57" s="37" t="e">
        <f>'NPA 5YR'!#REF!</f>
        <v>#REF!</v>
      </c>
      <c r="M57" s="37" t="e">
        <f>'NPA 5YR'!#REF!</f>
        <v>#REF!</v>
      </c>
      <c r="N57" s="37" t="e">
        <f>'NPA 5YR'!#REF!</f>
        <v>#REF!</v>
      </c>
      <c r="O57" s="87" t="e">
        <f>'NPA 5YR'!#REF!</f>
        <v>#REF!</v>
      </c>
    </row>
    <row r="58" spans="2:15" hidden="1" x14ac:dyDescent="0.3">
      <c r="B58" s="88">
        <f>'NPA 5YR'!B127</f>
        <v>0</v>
      </c>
      <c r="C58" s="38">
        <f>'NPA 5YR'!C127</f>
        <v>0</v>
      </c>
      <c r="D58" s="38">
        <f>'NPA 5YR'!D127</f>
        <v>0</v>
      </c>
      <c r="E58" s="38">
        <f>'NPA 5YR'!E127</f>
        <v>0</v>
      </c>
      <c r="F58" s="38">
        <f>'NPA 5YR'!F127</f>
        <v>0</v>
      </c>
      <c r="G58" s="38">
        <f>'NPA 5YR'!G127</f>
        <v>0</v>
      </c>
      <c r="H58" s="38">
        <f>'NPA 5YR'!H127</f>
        <v>0</v>
      </c>
      <c r="I58" s="38">
        <f>'NPA 5YR'!I127</f>
        <v>0</v>
      </c>
      <c r="J58" s="38">
        <f>'NPA 5YR'!J127</f>
        <v>0</v>
      </c>
      <c r="K58" s="38" t="e">
        <f>'NPA 5YR'!#REF!</f>
        <v>#REF!</v>
      </c>
      <c r="L58" s="38" t="e">
        <f>'NPA 5YR'!#REF!</f>
        <v>#REF!</v>
      </c>
      <c r="M58" s="38" t="e">
        <f>'NPA 5YR'!#REF!</f>
        <v>#REF!</v>
      </c>
      <c r="N58" s="38" t="e">
        <f>'NPA 5YR'!#REF!</f>
        <v>#REF!</v>
      </c>
      <c r="O58" s="89" t="e">
        <f>'NPA 5YR'!#REF!</f>
        <v>#REF!</v>
      </c>
    </row>
    <row r="59" spans="2:15" hidden="1" x14ac:dyDescent="0.3">
      <c r="B59" s="82" t="str">
        <f>'NPA 5YR'!B128</f>
        <v/>
      </c>
      <c r="O59" s="83"/>
    </row>
    <row r="60" spans="2:15" hidden="1" x14ac:dyDescent="0.3">
      <c r="B60" s="84" t="str">
        <f>'NPA 5YR'!B129</f>
        <v>Revenue:</v>
      </c>
      <c r="O60" s="83"/>
    </row>
    <row r="61" spans="2:15" hidden="1" x14ac:dyDescent="0.3">
      <c r="B61" s="82" t="str">
        <f>'NPA 5YR'!B130</f>
        <v>- In January 2022, the ODE implemented increased state support as passed by legislation Ohio House Bill 110.</v>
      </c>
      <c r="O61" s="83"/>
    </row>
    <row r="62" spans="2:15" hidden="1" x14ac:dyDescent="0.3">
      <c r="B62" s="82" t="e">
        <f>'NPA 5YR'!B131</f>
        <v>#REF!</v>
      </c>
      <c r="O62" s="83"/>
    </row>
    <row r="63" spans="2:15" hidden="1" x14ac:dyDescent="0.3">
      <c r="B63" s="82" t="e">
        <f>'NPA 5YR'!B132</f>
        <v>#REF!</v>
      </c>
      <c r="O63" s="83"/>
    </row>
    <row r="64" spans="2:15" hidden="1" x14ac:dyDescent="0.3">
      <c r="B64" s="82" t="e">
        <f>'NPA 5YR'!B133</f>
        <v>#REF!</v>
      </c>
      <c r="O64" s="83"/>
    </row>
    <row r="65" spans="2:15" hidden="1" x14ac:dyDescent="0.3">
      <c r="B65" s="82" t="str">
        <f>'NPA 5YR'!B134</f>
        <v>- FY2025 miscellaneous funding is forecasted based on FY2024 levels.</v>
      </c>
      <c r="O65" s="83"/>
    </row>
    <row r="66" spans="2:15" hidden="1" x14ac:dyDescent="0.3">
      <c r="B66" s="82" t="str">
        <f>'NPA 5YR'!B135</f>
        <v/>
      </c>
      <c r="O66" s="83"/>
    </row>
    <row r="67" spans="2:15" hidden="1" x14ac:dyDescent="0.3">
      <c r="B67" s="82" t="str">
        <f>'NPA 5YR'!B136</f>
        <v>- As of the end of FY2024, the ESSER program has concluded.</v>
      </c>
      <c r="O67" s="83"/>
    </row>
    <row r="68" spans="2:15" hidden="1" x14ac:dyDescent="0.3">
      <c r="B68" s="82" t="str">
        <f>'NPA 5YR'!B137</f>
        <v/>
      </c>
      <c r="O68" s="83"/>
    </row>
    <row r="69" spans="2:15" hidden="1" x14ac:dyDescent="0.3">
      <c r="B69" s="82" t="str">
        <f>'NPA 5YR'!B138</f>
        <v>- All other FY2025 federal grant revenues are based upon current allocations.</v>
      </c>
      <c r="O69" s="83"/>
    </row>
    <row r="70" spans="2:15" hidden="1" x14ac:dyDescent="0.3">
      <c r="B70" s="82" t="str">
        <f>'NPA 5YR'!B139</f>
        <v/>
      </c>
      <c r="O70" s="83"/>
    </row>
    <row r="71" spans="2:15" hidden="1" x14ac:dyDescent="0.3">
      <c r="B71" s="82" t="str">
        <f>'NPA 5YR'!B140</f>
        <v/>
      </c>
      <c r="O71" s="83"/>
    </row>
    <row r="72" spans="2:15" hidden="1" x14ac:dyDescent="0.3">
      <c r="B72" s="84" t="str">
        <f>'NPA 5YR'!B141</f>
        <v>Staffing:</v>
      </c>
      <c r="O72" s="83"/>
    </row>
    <row r="73" spans="2:15" hidden="1" x14ac:dyDescent="0.3">
      <c r="B73" s="82" t="str">
        <f>'NPA 5YR'!B142</f>
        <v>- Salary increases for FY2025 are assumed to be 3%.</v>
      </c>
      <c r="O73" s="83"/>
    </row>
    <row r="74" spans="2:15" hidden="1" x14ac:dyDescent="0.3">
      <c r="B74" s="82" t="str">
        <f>'NPA 5YR'!B143</f>
        <v/>
      </c>
      <c r="O74" s="83"/>
    </row>
    <row r="75" spans="2:15" hidden="1" x14ac:dyDescent="0.3">
      <c r="B75" s="82" t="str">
        <f>'NPA 5YR'!B144</f>
        <v>- It is assumed that the employer paid SERS/STRS rate for FY2025 will remain at 14%.</v>
      </c>
      <c r="O75" s="83"/>
    </row>
    <row r="76" spans="2:15" hidden="1" x14ac:dyDescent="0.3">
      <c r="B76" s="82" t="str">
        <f>'NPA 5YR'!B145</f>
        <v/>
      </c>
      <c r="O76" s="83"/>
    </row>
    <row r="77" spans="2:15" hidden="1" x14ac:dyDescent="0.3">
      <c r="B77" s="82" t="str">
        <f>'NPA 5YR'!B146</f>
        <v>- It is assumed that the employer paid benefits rate for FY2025 will remain at 20%.</v>
      </c>
      <c r="O77" s="83"/>
    </row>
    <row r="78" spans="2:15" hidden="1" x14ac:dyDescent="0.3">
      <c r="B78" s="82" t="str">
        <f>'NPA 5YR'!B147</f>
        <v/>
      </c>
      <c r="O78" s="83"/>
    </row>
    <row r="79" spans="2:15" hidden="1" x14ac:dyDescent="0.3">
      <c r="B79" s="82" t="str">
        <f>'NPA 5YR'!B148</f>
        <v>- It is assumed that the employer paid payroll tax rate for FY2025 is 1.45%.</v>
      </c>
      <c r="O79" s="83"/>
    </row>
    <row r="80" spans="2:15" hidden="1" x14ac:dyDescent="0.3">
      <c r="B80" s="82" t="str">
        <f>'NPA 5YR'!B149</f>
        <v/>
      </c>
      <c r="O80" s="83"/>
    </row>
    <row r="81" spans="2:15" hidden="1" x14ac:dyDescent="0.3">
      <c r="B81" s="84" t="str">
        <f>'NPA 5YR'!B150</f>
        <v>Key Non-Payroll Related Expenses:</v>
      </c>
      <c r="O81" s="83"/>
    </row>
    <row r="82" spans="2:15" hidden="1" x14ac:dyDescent="0.3">
      <c r="B82" s="82" t="str">
        <f>'NPA 5YR'!B151</f>
        <v>- Sponsor Fees are projected for FY2025 as a percent of state revenue at 3% per the terms of the sponsor agreement.</v>
      </c>
      <c r="O82" s="83"/>
    </row>
    <row r="83" spans="2:15" hidden="1" x14ac:dyDescent="0.3">
      <c r="B83" s="82" t="str">
        <f>'NPA 5YR'!B152</f>
        <v/>
      </c>
      <c r="O83" s="83"/>
    </row>
    <row r="84" spans="2:15" hidden="1" x14ac:dyDescent="0.3">
      <c r="B84" s="82" t="str">
        <f>'NPA 5YR'!B153</f>
        <v xml:space="preserve">- Management fees for Accel Schools are included in this forecast at 17% of revenue per the terms of the management agreement. </v>
      </c>
      <c r="O84" s="83"/>
    </row>
    <row r="85" spans="2:15" hidden="1" x14ac:dyDescent="0.3">
      <c r="B85" s="82" t="str">
        <f>'NPA 5YR'!B154</f>
        <v/>
      </c>
      <c r="O85" s="83"/>
    </row>
    <row r="86" spans="2:15" hidden="1" x14ac:dyDescent="0.3">
      <c r="B86" s="82" t="str">
        <f>'NPA 5YR'!B155</f>
        <v>- Rent is assumed to be $309K for FY2025, per the terms of the current lease agreement.</v>
      </c>
      <c r="O86" s="83"/>
    </row>
    <row r="87" spans="2:15" hidden="1" x14ac:dyDescent="0.3">
      <c r="B87" s="82" t="str">
        <f>'NPA 5YR'!B156</f>
        <v/>
      </c>
      <c r="O87" s="83"/>
    </row>
    <row r="88" spans="2:15" hidden="1" x14ac:dyDescent="0.3">
      <c r="B88" s="82" t="e">
        <f>'NPA 5YR'!B157</f>
        <v>#REF!</v>
      </c>
      <c r="O88" s="83"/>
    </row>
    <row r="89" spans="2:15" hidden="1" x14ac:dyDescent="0.3">
      <c r="B89" s="82" t="str">
        <f>'NPA 5YR'!B158</f>
        <v/>
      </c>
      <c r="O89" s="83"/>
    </row>
    <row r="90" spans="2:15" hidden="1" x14ac:dyDescent="0.3">
      <c r="B90" s="82" t="e">
        <f>'NPA 5YR'!B159</f>
        <v>#REF!</v>
      </c>
      <c r="O90" s="83"/>
    </row>
    <row r="91" spans="2:15" hidden="1" x14ac:dyDescent="0.3">
      <c r="B91" s="82" t="e">
        <f>'NPA 5YR'!B160</f>
        <v>#REF!</v>
      </c>
      <c r="O91" s="83"/>
    </row>
    <row r="92" spans="2:15" hidden="1" x14ac:dyDescent="0.3">
      <c r="B92" s="82" t="e">
        <f>'NPA 5YR'!B161</f>
        <v>#REF!</v>
      </c>
      <c r="O92" s="83"/>
    </row>
    <row r="93" spans="2:15" hidden="1" x14ac:dyDescent="0.3">
      <c r="B93" s="82" t="e">
        <f>'NPA 5YR'!B162</f>
        <v>#REF!</v>
      </c>
      <c r="O93" s="83"/>
    </row>
    <row r="94" spans="2:15" hidden="1" x14ac:dyDescent="0.3">
      <c r="B94" s="82" t="str">
        <f>'NPA 5YR'!B163</f>
        <v>- The majority of other operating expenses are assumed to grow at 3% in FY2025 over FY2024 levels.</v>
      </c>
      <c r="O94" s="83"/>
    </row>
    <row r="95" spans="2:15" hidden="1" x14ac:dyDescent="0.3">
      <c r="B95" s="82" t="str">
        <f>'NPA 5YR'!B164</f>
        <v/>
      </c>
      <c r="O95" s="83"/>
    </row>
    <row r="96" spans="2:15" hidden="1" x14ac:dyDescent="0.3">
      <c r="B96" s="82"/>
      <c r="O96" s="83"/>
    </row>
    <row r="97" spans="2:15" ht="15" hidden="1" thickBot="1" x14ac:dyDescent="0.35">
      <c r="B97" s="35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</row>
    <row r="98" spans="2:15" hidden="1" x14ac:dyDescent="0.3"/>
    <row r="99" spans="2:15" hidden="1" x14ac:dyDescent="0.3"/>
    <row r="100" spans="2:15" hidden="1" x14ac:dyDescent="0.3"/>
    <row r="101" spans="2:15" hidden="1" x14ac:dyDescent="0.3"/>
    <row r="102" spans="2:15" hidden="1" x14ac:dyDescent="0.3"/>
    <row r="103" spans="2:15" hidden="1" x14ac:dyDescent="0.3"/>
    <row r="104" spans="2:15" hidden="1" x14ac:dyDescent="0.3"/>
    <row r="105" spans="2:15" hidden="1" x14ac:dyDescent="0.3"/>
    <row r="110" spans="2:15" ht="15" thickBot="1" x14ac:dyDescent="0.35">
      <c r="F110" s="236" t="str">
        <f>'NPA 5YR'!F12&amp;" Year-End Balance"</f>
        <v>FY2024 Year-End Balance</v>
      </c>
      <c r="G110" s="221">
        <f>SUM('NPA 5YR'!D178,'NPA 5YR'!F45:F46)</f>
        <v>0</v>
      </c>
    </row>
    <row r="111" spans="2:15" ht="15" thickBot="1" x14ac:dyDescent="0.35">
      <c r="C111" t="s">
        <v>166</v>
      </c>
      <c r="D111" s="234">
        <f>D39-SUM(D26:D38)</f>
        <v>0</v>
      </c>
      <c r="F111" s="236" t="s">
        <v>105</v>
      </c>
      <c r="G111" s="234">
        <f>G110-G35</f>
        <v>0</v>
      </c>
    </row>
    <row r="112" spans="2:15" ht="15" thickBot="1" x14ac:dyDescent="0.35"/>
    <row r="113" spans="3:4" ht="15" thickBot="1" x14ac:dyDescent="0.35">
      <c r="C113" t="s">
        <v>167</v>
      </c>
      <c r="D113" s="234">
        <f>'NPA 5YR'!F27-D39</f>
        <v>0</v>
      </c>
    </row>
  </sheetData>
  <mergeCells count="26">
    <mergeCell ref="B25:D25"/>
    <mergeCell ref="F25:G25"/>
    <mergeCell ref="B26:C26"/>
    <mergeCell ref="B27:C27"/>
    <mergeCell ref="F27:F28"/>
    <mergeCell ref="G27:G28"/>
    <mergeCell ref="B28:C28"/>
    <mergeCell ref="B29:C29"/>
    <mergeCell ref="F29:F30"/>
    <mergeCell ref="G29:G30"/>
    <mergeCell ref="B30:C30"/>
    <mergeCell ref="B31:C31"/>
    <mergeCell ref="F31:F32"/>
    <mergeCell ref="G31:G32"/>
    <mergeCell ref="B32:C32"/>
    <mergeCell ref="G33:G34"/>
    <mergeCell ref="B34:C34"/>
    <mergeCell ref="B35:C35"/>
    <mergeCell ref="F35:F36"/>
    <mergeCell ref="G35:G36"/>
    <mergeCell ref="B36:C36"/>
    <mergeCell ref="B37:C37"/>
    <mergeCell ref="B38:C38"/>
    <mergeCell ref="B39:C39"/>
    <mergeCell ref="B33:C33"/>
    <mergeCell ref="F33:F34"/>
  </mergeCells>
  <conditionalFormatting sqref="D111">
    <cfRule type="cellIs" dxfId="2" priority="2" operator="equal">
      <formula>0</formula>
    </cfRule>
  </conditionalFormatting>
  <conditionalFormatting sqref="D113">
    <cfRule type="cellIs" dxfId="1" priority="1" operator="equal">
      <formula>0</formula>
    </cfRule>
  </conditionalFormatting>
  <conditionalFormatting sqref="G111">
    <cfRule type="cellIs" dxfId="0" priority="3" operator="equal">
      <formula>0</formula>
    </cfRule>
  </conditionalFormatting>
  <printOptions horizontalCentered="1"/>
  <pageMargins left="0.25" right="0.25" top="0.75" bottom="0.25" header="0.3" footer="0.3"/>
  <pageSetup scale="55" orientation="landscape" r:id="rId1"/>
  <rowBreaks count="1" manualBreakCount="1">
    <brk id="39" max="15" man="1"/>
  </rowBreaks>
  <customProperties>
    <customPr name="AdaptiveCustomXmlPartId" r:id="rId2"/>
    <customPr name="AdaptiveReportingSheetKey" r:id="rId3"/>
    <customPr name="CurrentId" r:id="rId4"/>
  </customProperties>
  <ignoredErrors>
    <ignoredError sqref="G28 D26:D38 G32 G3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item1.xml><?xml version="1.0" encoding="utf-8"?>
<AdaptiveCompressedXml>H4sIAAAAAAAEAO2b227bRhCG7wv0HQTdT7TnQ6A4CNygNVC4QZyr3u1hNhYqS4aoJM3bdyjLlmyRUROEPdh7Y0Pc4e7P4f/tgVxOX/55NR99xFUzWy5ejPkzNn558uMP04tLxPXoLNMhp1CVrEBqq0EJG8EzriBmo0QwLGQnx6PzcIUvxm/ePxvZMZ0/Gk2btoafsMwWszXV3WyO0vEVXi9X64v7pdtCKr4Oq3Vz9/Mu/g0d3shBHoPRhUEyJYJimCCokiApJbjIphRlxnvnUw2/LlO418j2+CyP1p+vSbYZjyYPCxPO569yXmHTjFbLTy/GbjxKy/mHK8oS64j/Az+f8Omk/Xev8Uln69O0mq1xNQsPq8E5XuFifUHJDzlcU0x70WL8IK5Vv2jWYZHwoGSvjBTn9ra8Or/47c0vZ6e/vn719vzs/Gd+eAGt1N4qb2U1XY1ty0YzEmq4PZS6iWozPaKw2frzu03SxXj788ZksktSK2pbfYfcHlF3BZTEB/eiI+vTyc5gX7AdeR2DTRaYMBaUTgU8MgsJA4u5cBdiGsR2/rjtxJO3HbeiQ+sm7H/uO+p9pc3aQLY+UXfHPUQnHUQVk+NM8SzzIL7j7Ljx5JM3nuH+cfrOBKEdd44GfE2jfjQJHJIDS2QsFimZt2oY3/HjvlPVd9w9Tt9xldBgaHu5SOZDG8AbyYFH7bLmmTPGh/GdOO47XX0n+OP0nZbU0SXvwbBM46xHhMCEovmdNTp7FoS1w/hOHvedqb4T7HH6LmrjojUSBE8BlGIZnFAMjNTUDSaD+JC47+S7veldR4o2trPVdt+8rFBfa7uNNeaU2o94Gua4yGH1eqtkWUqD680tyx9Wm+y3bW4aYqZHYNpWcpY7y+9H0KjKyMVfPuV4wHqjqq+9g5S57hy1LfXW1GLVmaV/e95iSkkqcfACI02akwLvkSbNhZfoueBF49Acd3huw7GrHIs+TCrHPUl5ohwnKaQLLoKzkeaBwSJEEQOYjJZ+8RjN4OOx7uHYV46FrBzvtFeOezmW3qDXzkDGwkGZbMFzKYAn6yVLIkjth+a4K37zmog9eZC5FaqSvNNeSe4lGYMMKDKti2UuoJIlkhUrYErUBHeWMQzzZGaPZNtHcn3jayrI+9oryL0gG8uD0AxB20ggFx3BO8FoiRxFyj4Wp8TQIHfk8wbk+g6dhuRv3btRST6essdEMmFcePtWLnAlQHkjwJtkwSrF2x0JkdnBJ9e+j+S6KYFIro+79rRXkntJLlrQ2thZCKxIUNkYiNbQmEwTbsmN0aYMTnL75r0b5brPg1DWFeWd9opyL8q0SjbOMw/CB0K5BEJZ2AQse82kDbKIMDjKfTsYbN3CoDir8+s97RXlXpStTdomxoCxkEAJaSCUghAwqSRD9MKxwVHuAOEG5bothFD+1u2XFeXjKXtMKPPIBQqTgIZiBQolggtBgVShiIw+Yxp8Xwjv3eBVd4a0oHwFPQdeJUIGIBpEl6i+B+0V6X8UaSWNLAozKKcYqGQkBK3pp2SZ5tiZFy4HQZrbHdO9a2b7NJ9kV6J2LX0Hov4TveS+AmGk/tt7fzqd9aXGhuxAppP7nzRPL0NzehkW77E5KWHe4HSyd+Quatacbht4vQhxjvk2+LDg7px5aNZvsVCPcfludoUngglaQ2gQ7h33z7l8zvkzLhgzjP8+nTyMvqumuVx+Ol0u1nTZZ/R31WC6+YJ7q6C3fHeJs5xxcdvp3Pucu7snuusID+bHX/WlTkdHR9ntFHN7r7o+RG8v8eDj9elkE3ryFwddyGgyPwAA</AdaptiveCompressedXml>
</file>

<file path=customXml/item2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3.xml><?xml version="1.0" encoding="utf-8"?>
<AdaptiveCompressedXml>H4sIAAAAAAAEAO1dS28cNxK+L7D/YaB7RXwUX8HYgeF4dw0EXiP2aW9FsrgWdiwZM6MkxmL/e6pHj+gxbbUCtzHb6os0Q7LJKn79FavI6p7lD799XC1+4fXm5Oz02ZH+Th398Pyvf1m++8C8Xbyuz44i55gjBfC6akBKFqI2BrT3mmM11hd1tHhDH/nZ0d/Ot+drXvzIWa49/XS+XVz08/Z8tTqSbheL5aYr+JHbyenJVobc7EqlfM2fztbbd7drLyul+hOtt5vrr9ft30rxTkrbiYlBQbCdlKlaIJO5E5XRWaNNsEc3rpcefjordGuQy/KTuth+/iTa+KPF8d3KwqvVi1rXvNks1me/PjsS3cvZ6vyjTB7uaf8f/vxcL4+7f7cGP947+rKsT7a8PqG73fCKP/Lp9p3MJVX6JG06pc3RnXad9KebLZ0Wvldzo04krqLf2xdv3v3z7T9ev/zp1Yuf37x+83dzX4FO1N4ur8Ta7Bvssm5x0gnqo0/3hd216+Z6IQ1Ptp/f76Zd75Oik+Oyx311a17JbP7CL2nFp5XWry4HP2ttw9sdSvV8vZvwbpBu8rTyPRKVy05e1731t1topdTy+IFLHm6w3UnVN969OYr756gbqben5XHPLD2Enk6IQ8FLjwXvuubuTXRdITf9He7sYUmn3JVB+IKZiJ6UddaDrz4B6hAgV3QQuTatGpkQy9hmwvWYCfMkzcRDzNUzc2fmiiqeWuZEFZRnAsTCQK0FsKkG46tzzH5s5u5r31HWzszdw1wzM3dmrqgirA2OfQQ2ygFanYCUaqCdVVZhS97g2MwNPczFmbl7mGtn5s7MFVVazcyWA1CNElQjJ8hNPimblDFIFmsdm7l7sNsx183M3cNcnJk7M1dUUaaSx5DARqMAjQS7OaAEu9E1nVL1FHkU5tqHt8P8cOauKPPqbh9b/m37/L/qf3ILdJ/u1O4u+WMH8VJ2MSi3KL7DW+1hev9dNeze7Lkvl8d35Lqj/l1Fh7pWoTWXnQLPTWC2pQAZjdCw6MIpupzU2DD3bWeEGeavBXOLGEMjDeJAI2BDgqgZoXoJflvWrHMeG+a+2DfOMH8tmGOtDrk5KDlYQGYF2ZgEjlrJ3saakMaGuS9QSjPMXwtmXQur7IqA24J41YQQMxUozjuvarNs09gw93nVWs04fy2cS+AQSdZlrQVsNEFD9tmAMBmN8qyCH4fOZsCR5FScsL1++LfF2ZZIKQmwoUUCzFn4HLBAdU2paJNn08bGuc8J01Pxwg4A56wEZyPOtiiHXUzlIbPqoiuk5kgCqzLOCYR52AvTU3HDDgBnNISFyUMw1oi3rSyQEuPNjan4YDOb0e12nxump+KHHQDOVVONrjH4ZrTgXCrE1gqEmIptWbmixkkZMg/7YWYqftgB4GxbUjVShNbISVhluvOnmiHY4BxiyQr1KDi7P3Dek9N0sYudDsZw79v3fgTQ4mlefN0d1qs9Dsk397+VKaWw4M7duSPbAtF0WyeNFEb2XrVx4iw/BPeDMeSTw137Wkh5BGLfAKPgnh0r8N42ZlQc9Dh8jw/j7tUjkkFn3K9KhvltbHXzOoAEZIK7aAw5mwhWMCcU1vsyzi5pGoL7I7L7ZtyvSgbhHkKJweQsaOcKGAyChGkZamxI5BTHFkbBXczIAOAfkWIyA39VMmy/vMVWxZ5LQJ6F8NlZiFgQXC0ZkXNudhxDr80Q4B+RoTADf1UyzKP3ssRj1qBTlwuqLEGyJUgMp1OLTpVsRmI8DgH+YPbcJgd8iYnE2FdwSEpMfWiQXHCQa0oSthvKYzF+QCzn1RzLjebTp6R9QANMmsXUl+4spSW5D9g0U6PjMM7e6w3c9yRyXeCOj8j//v/BHWNP5tq3tfQqKBczKNcioI5i6dkROGOd8h3wbpwMRD8E90m6dgeBu84xYtWyuBNmQCuunYRyAUhXU7JrWEc6U4tDcD+Yw9PJ4a5ydgExgXfNCO5Z+C7evZh9b3MtOgY/TkJbGoL7JB27g8A9Wm9V0w6IjPBdKA65JQJto5WipDCNk696M4bvB36Sm7UHATyr6J3mAJy1ePQlJMiuNgjVVJULcSvjPJB7M4bvBd4dzDHc5ICvVJm9RaDkxaMP0QM5p8CyY2eT1sWMxHgcAvwkt2sPAvjcFAbWBpQ14SKUo5Yi2GJLar6EQONs0+shsZybY7nRfHrGYIIRty4qYbws7UASuHeOfXLelGrzOIy/gbvqe4J7fkeL8d4NffppyM3VSfWFN7Z809fD3Bosmb4H4v7URtiXhv62D305ypSq811uYgREryDbRhBa8MbUzOjGsax+AMGe5ttN7hDsz914M8EOhGCcVVPRaQhMQrCAFjJagpZLkTglRhopYzA+TDA08xL2hJawME2GUdGlVGRQoTjAUlCWsOigRQnJSJloR8q9TkMYNq9hT2gNmyjDnK+oExugYMRTbDWCcMuB8ynFHJr4iOOsYTd3Wnsp5udF7KksYjbFiVKsotMq+6sslWoZUuMAnmJSSMWZsRISzcMUM+oRp5fTpdiTWMWmS7GGWFTKBBy7nN/iFYiuBWrIrQXXJQuNkxdy8/Sgj2LuMTm/06XYU1nF4jQpxt1rotgj1JwlFHM5QwyVIVfSrItrcaTUKz1gv949Jrt6uhR7KqvYJCi2PL79IwbLD7R5+YFO/82b541WG14e3yi5bnWyeXk5wKtTyiuuV43vV1xfs6LN9mduwqkP708+sjh9xoKKoOx7o7+36Xt035mktY3pX9153u3W191sPpz9+vLsdCtqv5a/6w2Xjl3X4vbWX/RwNQv7ftShu/jeD0Esj3dNn/8OJpYFApViAAA=</AdaptiveCompressedXm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AdaptiveCompressedXml>H4sIAAAAAAAEAO2bW2/bNhSA3wfsPwh6PzVJ8VooLoIs2AIUWdDkaW+8HDbGHDuQ1BuG/fdRjuPGttS6GJTVq14Mm+eQ50J+kkgfla8+3s2z91jVs+XiJKcvSP5q+vNP5fUtYpNdhJPcSS0ZjQIcogbutQVbCApFRK4F5947mmeX9g5P8qu3LzKap/5ZVtbtCL9gnC1mTRq7XrWm9grvl1VzvS1dC5P43lZNvfm50b9KzSt3tJeFYtxA4NECj0GDlhqBMSO8xxCDZfmT/mmE10tvt4ys22chaz7dJ7dlnk12hR7n89MQKqzrrFp+SKnReeaX83d3KU2ko8Of+GlKGdflpP225cCk04PSV7MGq5ndHQnneIeL5jpNgA32Pum0ge9E9RDBom7swuOe5IksOR3aqTm9vP796reLs9fnp28uLy5/ZfsxtK72DvnoVt1lrMJ5CvA9ntk5LoKtzh90s2WMNTYneZFn4V21ysFNSnkbDyV8P6KHvKwHuQid8m0NSggpJ1/p8nWFZuVVn71WmqV4Zs2nm9WK0V3Je7DUO1I56clSxyz05HojSGtjZ4l1LKbW4CM7XyDKUMuCDAR8dA64UAJswhpY4aWkihgd4uBEUdGPlPwhkVrLstmKFaN6YNlbmjxf/1xFyDp9erKSvmaaFUIcapr+W1uMF4faMt9q65mhQhGs4xZMigk4sS7dP1WAKGKMzlPqtB4eKt4PlRihIkaOUB0TVIIGxYJgwKSRwBEDWMciEM08J4GE9CA4PFRFP1R8hIqYg1f2CNX3ABVXhkbKAkjDCHBNFDhFBRTMU8GiFRbD8FB1TP4jVMUIFTF9e6URqgNtPfPjnzJS+EhAuhiAK6XBFkigcKxIK9BrFHZ4qDom5BEqNkJFzMGrbYTqe4AKCykZysQTxrSnkpqBMdFBUFzYiEicJsND9YWzPzpCRUyHryu1EaoDbT0vVIUhxFFnQRudoFJOgosm7amMYZppF6L0g0PVkaNHpsjIFDF0ZOqYmELvbaKHgncUgRMhwDkvAdGjJBSllMPfqDr+olgzVZiRKWLIyNQxMaWCi5QxC0RKD5ymbZXFUICiKiIlwiBRgzOl+pn6Mf/33WZKm5GpY2LKBc6kQweWuPY+xTgYTBsqRblB552y0Q3OVFeHNVNqZIrs/k24URuZOtDW8zKlqRdeWA2WG5r2U5KDDSSAlJHJGL2yZvjj9P5iimIspkhMjcUUR8VUwbgxzJKEk2DAvUx3LGUtMM4jo1q2p+2DM9VfS1GMtRSJqbGW4siYMtpqK0E6a4AzHdo62gi6xUtgW9Y7/LNffylFMZZScEb+K6YSzmMVx1HhzKySkkkGhvm0lXMaQSshodCWMF8QFiUdBGf2mea+Go5vOnCcW4fz3VEa/NhM/yJ/l5PVtx3pqsvndwnW3pN8m/rVjHcc+vWXfu8vgo6MZH0l3+Vkx6+d8HcDPXCirUQunfPAtdLtdVuDscYBCY4YogoZ5PDXbfaFGrj/y1x3lvgPOdflZPvdl/LW1me3dvEW62m08xrLyZOWjdasPltfNc4X1s0xTJvqXdLdb990mdu6eYMxze3tzewOp6w9+SEcWHFDzUtCXwrzghiZ9q7ij9b5be3NMPXt8sPZctGkrF2kz6pG//Cmz9rbXvnDCI9J6HoVqO289/pQOVmpTv8BPWkOmbQ0AAA=</AdaptiveCompressedXml>
</file>

<file path=customXml/item6.xml><?xml version="1.0" encoding="utf-8"?>
<AdaptiveCompressedXml>H4sIAAAAAAAEAO1dW48btxV+L9D/sNin9uFkyUPykAwUB4FjtAYCN4jTl77xGgtd7xqSci3638uR1+td7Sg7W8yRJvK8JF7NiDwiP37nSnLx5S9vL89+Kqv18vrqi3P5mTj/8tmf/7R4/aaUzdnL/MU55uptyQKy0hp0wQRRVgmFIhFGlX3Q52evwtvyxfm3P3x2ps7+gn89b22cnS3WXStfl7q8Wm5a++vtp+3zVXl3vdq8vv/05mF7/C6sNuvbP2/f/7Z9vBVJaEslqQySsDaRogBvI0H1JStrtBI1nN/5fmvhm+sU7nVy8/kyn21+fddEp/Ozi92HqVxefpXzqqzXZ6vrn9vwtF+ari9/fNuGSvR84d/l12dycdH9717vF73dL9JquSmrZdhtplyWt+Vq87rNQMjhXXtnOxHnO+914l+tN+EqlQdP7jxrEudubr569fof3/795fNvXnz13auXr/4mH/6ATtS9TX4Qa93X2c2zs2UnqLNkHgq7fa8b7LP24nLz6/fbce+VopPjpsUeCffIcfugjdvO8PcM9OLiI6h+B2oVTQnBVxDZS9DZRHBJJVDoA6EWkdDzQM09DjWcoeassScCteil9TITBEwBtHQeYggGhEtB6+hNqkxQ849DTc1Qa1BTJwI1L31CMha8xAhakQNfc4ZcjFLCkKaCLFBD8TjU9Aw1Z/WpsJrPmYRXAoInAbrBDEKJCigqSpWEcV6wQE3h41AzM9SaCc2GtAd9WXciqE4N1MJaCyTJg9amQkiUAaVCE0wRQkoeVNvHUU0zqiXx8efDvuhQfUnSQ7vy015ARigK3hrAUFwzdmOzRWJTEMJlg1G6WpXjWUADjF07L6BGaydC1THLbJJ2kJIpDWlBgc/Y/lVjs4BDQh0TC9L0AFvXzUiTVpwI0lIqVUWNoEVupi6WLlKqPIigyFcdo3U8DryWjyPNz0iTVp4I0qSQOQttwKMMnf/uIVppGsUV47TK0gke7akHOFVSzFCT9oBelTsVAiVbMGbtQYViQHuSEHVOYHVDu2sAj0xelR6S15kTOw3Wg/2PEYIFpxJtdVEnhxYh1ppBa2vBlUbZNpIl19we64kH1gNySHJOIjWo8Xnwh4WadrUZoM5Dsa4xqBIZQsUIJZtSnS1EXvNAbYBbLeckUoPaqQT2jc0yCmWAoqPm7VTT+K15O5Iqlmxz5/TwRHAG+NVyTiKhpFNxd2L1zccxBdCqLlgYmmNds4YqjIpJNZ+7MgULh9iFcxIJnxCXnjjUCFNIzSSDlLHZaokIfMgOVBaYSfmMxBMtVGYA1ObMToPaqZSWuaqdo+TAG6dAi+bt+qokkEk2YpE6a8UDtSFuwZwDaVDjS1c/tAtPJd8iiyrYvBDoeBR0TBW8Dc0uFJXI5Ry9KzwuCA2A9ZxwQen47MKHfZ1KEEdFEUy0AmSkAJo0QTBUm2EQvGwPKSim2OSAig85Z3cag56KYWBqTUpUASgSgjZdzbmREUIIygcjishM7o4aUHM+Z3eaYXAqrJYrlorGgy+uK4kIFaJuujvmJHQxsZKoPDXnA4I4OGdckNTJFJ07HaKMUkDNodvfIAJ43RXi+BS1syorYtq1NaA8Auc0SMOaP5WIodPSZNIVMNguk+wTRK8TpOCtRVcCGR5ewyFYm/Mg3WaaU8FaLJ6clAjKaQFaqwTNI2ieAWI1JUjUnmkzzRBzbU6EdFg7FdegxqZDvcvgvfXQFGpp/6ICUcogo7Bkd7dYjKVDB4Sncc6EdFufDxddaZ2dinEYikVfpQQkbMD2OkJUicAk3YXHhVSBxzjEAeEVnPMuKM2ppPhQZqpCGihyy6E+g8sqQqZio8KcBZe+HlA8i3PeBT2qU6E1ykrE0nxeW2vzQ4K24LHzfrNyKVThsuMp/cMh+npOhnRYO5WCLCpONv6SkLRQoBu7QXBYQVQqUitdPfKULsghKnTOUKA3J7MBxWSjyRJBTUWDFilAqNpB1d7WBjapNRPWBiR51ZyiaFg7mQ2cQlvTLDYPwdcIWhcFAYODhNmF6kkgl2swoPpPzTmKjtdOxV5DbYwSJUIyOTdei7k7gyk3XsuyUBJVKB577U46DPdBbU5RcJ5/sNMV7e6g3N9Vm7D3f27Ln5z5P3pelcs2iz+V5+GyXOWwenEjyXWt67LZwiP/uNpOdNfn+z2g+zatpJtGXube5/ffkEI0dfnIVx5/YbOVal9/D4bM9Y9R19Pelrol3DtKR+aMiDJUaRWoEARo4w34YBKYLEwpruknpiMC73CG3scZc6rpkJyhBu/EnTnjk+aM7IQTSVZIKeX3+WlXqIKhZoFEdNZKw80ZPZh7zxlzyvCQnCEPyRn3fqTd1UusXc90ddvTH46uSjLOJ1fBC7SgqyrgQqhADk0Vsbq4m2Efn6763t/S1Zx1PihdDQ5hzpzxaXOGsYo6myZn6xpnyOYWKU+gmu2jMSKiztycYfdxxpzQPyhnDA4PzpzxSXNGbJxQChIE6wRomRMEjBo0WV8TusYaPKH+O5wh98Zf59IMZtJ4bOnKeelOduk2T6DYUggsxQDaWg9OJg8+pRoDUiie3UVQ+1buXOhyQHWvn3B28KzvP2nSKLo7U6WrwvQZQWtZIMYSIEgfdfHFVH7SkHtZYy5ZGuzrc2j7eeFOd+HaFLtjhiNk3R1pmW1buDpoCDFnF50XrrDnPHvG8/39QXP5l37C0TVjZxWO6yLMpDFd0hC5Bl+7w0l1d2IkYQDX1cY7WUXMgVRguonhDmn0YO49acx1fNIetHxhJo2Pss+ksZc0lFdFJIyA1jcXoXkL4Kor0OUPhMlktGGvyJQ9a+49a8wlmeiHX381s8bMGgeqrypVeswKSlGNNaoWEIxKQFEblckpq/gTCXsvOJ2LMrXWh2SNeSnf9vSHW8pBovNOIKQQK2jtI7gYCvhsTfQhiZx4jvKxj2/J0E8olbwMsVzuNrIpv2ye/Uf8t81L96+dp9uvfF3q8mrZtXcjfAPrvSW/XVA9lvt+0AwEzB6wLC525Nr5+bs/dOiWwlByKbXNM3bH6FhJEJVNgCK4IFW2KkXued4bC9ZPKDKbJ/qRG6FrQuGVglq8BB1dgJBJgAwYSlLJ1sATO7xz/MJeg/4JhUGTnueeAeGd58XFu/bnR42weBPWz9+Eqx/K+lkNl+uyuLjzye1by/XzG83w4irEy5I/vPzwwe13+nTJIHtony30dDtojw20z/65tQhe3LWBvOizMZ5kPQxa4B9b6NPoe7T5Ii/X23F/8YSfZMQkftK+AXdTls7ISUuHk5ZOTVo6PWnpbFsWPYGUyYhH0xbPTls8P2nxGvQmLZ6ctng4bfHUtMXTUxZP+sZ7PceWTkQ846atNdy0ec9Pm/f8pIlFejvppeGnrTX8pGlZejftyZ201jDeTFu8SRvz0vtpY2/avoaftkngJ20SoFBTxh6JSY8eyUkbVCQnbRKQmPTKJTFp3iMxaaWGAqdNLJO2WEhM2t4jMWljHoWcNvYm7eeSmLTWaGM37cmdtEkg/aRpWfpJm6Oyc8OnLJ6Zinh3qy6V8T0nsQwqHtlXXnm/fdv7o8dr3+zebjVy+67v8qYR2yfVV6E74vi4fWVDY41/z87+UeXnxadxfQphzPb78vxjtt9zWcmo7fOuL+OZx3/3uIDR22eeX888v557fnn5gSQvfkhx8z8vv5HiHZ/eyw3HlJ949Rf13Zc4avvM+LTc7fPyJzHbb6R57SsrmPGvefFvex3iccf/bLn+51UKm/LD9Wr5W2kfb1Y/Ft5uDa/aJM3sNiFv+51bc4RpMY7bGmNejX3nlo6qrZnZdveuotHbZ2ZzxWxNam5rhrd921tVPmb7vLRqma15K3nxaZF3/faexzKy2jmGtrbMtGSZrQHmIBgxB/HIMdPe7vXZI7dvJTct8c6vRe5lzax2kJm2kRk/yKw2mYNIljmJYJmDVJY5SNUlWQ6v1njn3DneOXfMOsExJ3Ycc2LHMbuyXvDOb9f+USIAzFTF7ME55nifY572Ll55hGm3gjuNy52m4bYwucswjuLYddUZRyEZZnu97yboUcOY3EH/o03LMbpl9j577wUftX1u+ZmD2twpJuYSM2IOqhJzUJW4U5THYRMS3JUlzEE3ybys++7lHHn8jzHtu9dgj94+M6yYY2XEnOIg5hQHMcf6iDnWSsyxVmKuDCDJrO24Y63cniBzrqHjt2PQKjJnRpm1tWXW1pZbmyIzrPA4RtruLfBjt6+5y9e45WdmW81dB8dsLRlmbW2Yl7VhtmYMszVguNcXs7VqjqNNd2+gGb197mXHPS10lGkh5tVIzNqCmNm8747AUdtnhq1l1haWWVtYZnxa7s0uzLRHR8lZW+6cNXOpgmUuVbDMpRzd+B9j2pldMovcVYXcxc72GNPimNNVjjld1aUjj5Iu4c4pM+su5o3uxLxRnJg3WhPzRmt7APwcg+S5s3DM+/c7+Y8ybMyrhdkkImaTiJiPtbDHyRJY7uQQs6VNzJYqMZ/2QsynsRBz4RwxF7YR9/5f5tOyiPk0mW79Hsn2PEpOkxfNjrnwzHEXnjHvJu3G/xjbbg7Q5+Lidy7Du/3K3Utvey68XVyG9ea7Uldl/eb75dvyrDuYF4QFJb6X+nMtP0f3mVfaOeX+1V26eP/t22bWb65/fn59tWk9vmz/Xa1L6u5svL1lce/z2xbeLHMuVx8utbz3W/pvury9ZvPB9ai/ewH2znGFvfdojtujlCN0qR/vEs3HPsVhupT24F0iPqXLxUU/rj7cFvr6TSmbnTtGO7Te+7T70uJi++qz/wGf41zcm/oAAA==</AdaptiveCompressedXml>
</file>

<file path=customXml/item7.xml><?xml version="1.0" encoding="utf-8"?>
<AdaptiveCompressedXml>H4sIAAAAAAAEAO2bW2/bNhTH3wfsOwh+2Nupeb90TooizbYMRRo0edobRR4uxhQ7sJS2wbDvPsp2LnakOCmmdkX5kotI8fbn75CHPJq8+nRRFR9wUU/ns70RfUFGr/Z//GFyeo7YFEdhb6QN88xKDToIBSIIApZaD8qHiMKxElkYFcfuAvdG73xTHM4W86oqfnIXlz8Xv1/Nil/ODouTq6oapXKLYlK3Jb/BOJ1Nm1RnvXyani/wcr5oTjdT14kp+dItmvr239v8J+nxsplKMGeDDIAOJQjnAxgfKRhOI4vSkkDK0b33Uwlv595tVLJ+Pg1Fc32ZuqNGxXg70WNVvQ5hgXVdLOYf90ZkVPh5dXWRRk905P8Lr/fpZNz+2qh83Fn7xC+mDS6mbrsYrPACZ81pEsUFd5nytJ1mo618betndeNmHh+k3EtLLQ6pfyevj0/fnfx2dPD28PX746PjX9nDDrRN7S3ypll1V2XBNdjKc7jKU3xw1VWqFFIl0/o9Vqn3H9L/zeIKR0W4WixH4ywNfNszStTDvq1GyFU4Cy71vzN9MwclhEzGO17ZnaFZtqqvvja1SD2cNtdny3ljuoZxVVNvSZPx1nh15VkPdzFttWeC9wzRgwbZ7gZNxthT123KtrK3CWkmbk3ojqk7Gd9R+gi72iMPhBPQmtFkYqwB65kHW7JACDPBhTg0u7KHXZbZvccuzexmdjfYDZZKFJYA4aFll2souS6BBYZaWEq1GZzdrvwttDyze8cuyehmdDfQRS6dEWUCVoW0s0eXll3JJJRouKJMsNLh0OjqHnRFRvcO3bzqZnQ30aUqeeQ8KpAME7pllGBQMEgTXXmMlsnSDY1uh2ZLdGVG9w7d7OxmdDfRJZHEaJFCjBITukGD0zSA49SYgFEZZ4dGl/egqzK695xdntnN7G6wWypFDLoApdUcBLVl2jtHDzZINMnRdV7xodntmPpLdnVmNx8yr2r6Rthd8rVS6GA9NjcyzmOssUk6iqza0jh1DtNXtobGM67SdgWk0A4EMgfOKAFU2PbMnlCiBz/665h0q50MszYbxDuDmPcy/397+IWPEKwk3FkFJbIShKUlOMIDsEAjShoMtWxoeinpw5e3Uyjje4OvyPhmfDfvzCNRhCNrw3IiCCIDOOEYuGgdt15zEYY5vJd3+PbR+32uvPcnGudMPHWi0c/YN/ddFGy5PdFVdaehSPbk0i3Sm2+yDdllQ77w8SAxhLBYAneKpGU5pAVaIQGltUAvymBRD8K12M21+T7PBzdWEC7sVwBbZK6/ca5pEA5FcpG9kQyETHtuG40GhZR6ajQLzAzCNd99dEifEaBauRKr7UIa/NTs/03+SXq0f22lLl+5i+ldNz4ZmQ0DsMSLdNiBfomfNlF6JslkvNWure5vd/SJOjNLrVKct3HIya2iMkJJvIaQfC2juS8JVUPr3He9Q58RzJh13hH3RpCxGAl4Xuq0/0YHRhMPTlJSUm2MDsPcwPMnxJs/I/At67zjygdN8q2sBFNSk3R2GqymFJihrBSKKSKG2Y/x3bHJ9BlRUlnnHXZbo3XKEKAyudKCB5fWZ0/BkGCc9U5YP8zVHt8dx0qfEVKTdd5xbpJUVcEo0CYgCE9KcFanbRkqFlEnyM0w5yZ8d9AjfYZ/lXV+XGcZnPbM2lZdD8JFnuy2k4CBeR+oiXx4nvsi5Ogz7uqzzo/rLILzCh0Fb2XSOUoFlkoL0bK0DUNCnRjmEpI/4RKSk+xZ/XcrNLFEayIhlCEpTbgGRwwDEtJzF0qkIQyt9GMXVtm5+kypJ+PNj3sn564+OHezP7HeX550Tcb3ntzmmtYH69OYw5krKww3mR8m3L5Tubp5jzFpe342vcB9RpgAIoDxM2pfEvpS2hdUcsvMH23jNzPfllKfzz8ezGdNGrWj9HNRo199yrxuQG/6qoSbQej61rl9+cH30ZPxMuv+v5vXO8utPQAA</AdaptiveCompressedXml>
</file>

<file path=customXml/item8.xml><?xml version="1.0" encoding="utf-8"?>
<AdaptiveCompressedXml>H4sIAAAAAAAEAHWQS2/DIBCE75X6HxB3CjTk4Qo7B7eHXHpocuqNOEtBsnHE0sfPL3Es9xFFWiHxzcwiRq+/upZ8QETfh5LKO0HX1e2N3jqARDaHkq6KZaEas2T3tmiYmknFDKgF24NaKSvmEhYzSp5NByU9pyTNGwjReLo9gvXBp7wdB5p5hGMf0/avOopZPpqYkPAf4AzWzoQ3wCrFd9D8F5hMHuvoE0RvnoLZt3AYvZd8irQG0wvYCOh2voNKCCHZMDsxfxAiz6vm/11THF3/WfchQUibfEaE5vxNa1rML1/Vxxr49R5O4YvuNB+s1TereM1zswEAAA==</AdaptiveCompressedXml>
</file>

<file path=customXml/item9.xml><?xml version="1.0" encoding="utf-8"?>
<AdaptiveCompressedXml>H4sIAAAAAAAEAO2d3W8bNxLA3w+4/0HQ+0T8GH4VsovADe4MFGnQ5OnehuSwFirLgaS2l//+uIrsyLZU7xXdSK34oo8dLsklOb+dmZ3dnX7739v56FdermZ3i4uxfCXG317+8x/T9zfM69F1vhg7YX222QP5qAHJKAg5EqgQfUqyaMduPHpLt3wxfvfTq5EcfUdrGtdKRqPpqqvmOy6zxWxdG1htttbtS/54t1y/fyzdCqv4Iy3Xq4e/D+Xf1c2bPiUMVFgVsFlJwNoRiEYECEmRS4mkiXK8s3+t4fu7RI8a2W6f5dH608fadzseTZ4KE8/nr3Ne8mo1Wt79djFW41G6m/9yu9j8fFb+Z/50KaeT7utR45O9rU/Tcrbm5YyeVsNzvuXF+n2dAcr0sZbpDlqNn5Trer9YrWmR+JlkR1Z7nLu5ef32/Q/v/n199f2b1z++vX77rz0H0HX1YJX33Vrta2wrG826jmpjnvd1U6wb6lEtN1t/+rAZdbmvE103thXuky15XgfzV76iOS8yLd9s274rZcXrizH48Sj/stwMeNdKN3hS4IEupW0t13mv/HEJKYSYTl7Y5eUC602vDrX3bJD8/kHqWjpY03RyYJhenD2Fuu/shf939h4kTxfRg6Au+ie6s0dLuoO7B8LvYMJn5S0jATm0gIkdUFECjCHLkRWrEAbBhJQvc0I1UGil3TFB0U1TA0UDxdiV5KziCEVzBYVJHrwzBSIXa5yIjsww9oTsYVAo1UBxZFBAA0UDRTfpsQJC+yTAquoHoaoeUTC5/qqg0CxklCkNAwrbAxT6LEGRnihtt+SMEsK+rJ79lK+v9nyp6fwUQ9TzpRPaQGBfz6AlEUQbGaw3gWIyuZiBFMP1UAxsinGvGLIpxtc1LTXaYIoEkhgARfYQEmUIwpgoi7dSD+ODqj6mpTlLxXhsWkr0Q9qWu42hlP0XNo63fzfWphJ7h6B5wM2w/SL445gyWnBUkqFQRECqp+7gKVUP2BhttUAWfhhMYQ9M2bPHlFKh91L7I5RqRvQJKKH3jsn4CDpYARi4AOmAYHzJ3uQsrMZBlBB7xKuNDWevhRqNCscNROl2wm4n7M+OnHclZ5CcCTCSAkKZgVkrHbh6FuiGYUUPv8I40VhxfFY0VDRU1EOxykgdjQUZqdr2SAViKRI6fmiLqYRihkGF7oOKdh28oaKh4jRQkYxADDKA9aIAdpe2YnAaMAW2TlujSA+Dih5hAOPalfCjo6JFDEcNFZ/zgiWylwi5YAVEyAgxFQ3BC7JBxJIiDYMK0wcV53kt/KRQoVqsoqGim/ScYyhkHBSRJaBQDrxhB9ZRRs6xINlhUNEja8a488wOOClUaNNQ0VDRrUSi5HXS4IQ3gDFmIDYeYmZpo6DCSQ2Dih55RMa1fImjo6KbqIaKhoqxzRw06gjoA1erIhDEKBIkxohFIqk8TKxC+i+owEN3AWrbzIout6oFKxorjs8KVQQ5jxo0eqysMApIJILgQw6BY/ExDsIKs2NWmMOscGfPCuWdHTTDabcxOdiy7gElUPug1CPR6jyh9HVBEbSQjJQgy1T9D6IMXuhUP4r2ySgXaZg7AXdBsW+HLSh8A4XVobf+/rVB0ZK9RqdLCucLeY4ChLKlkqK6H965VO0KFpqyq/IyDClsL5OiZWuej0mxlxPNojgJTmDwBqvVANKIalGI5CFY5yGqaCkSyTDQLcO7nDhsUbRMzbFGNIeUpYU0H4bhZPT37xumqD6GFCpy9zQzB+idgRhyhCIEWTJFGCsGZ4U+zIqWf9Wx4qgPN2un+oaKzaRnHYOnABiTBEyqu0bqbOVFKN4bSUYOH6j4HVS0/CuthTgL76MFNEen635wolIwKwjCKkCpJZANunojRgdnss5hmHtKdzlx+Cppy6gYVncfR06fPe/ycGOD3GbSQHG6oJB1dWShCzBGXw0KkSAgeqBiJCuloxfDpFPoHkmaFRTnGc9sGQ5fWvrz/YHBk9n+ps4H55IpqQKmrhFAowVQjgypJMfMOoqQh2FFj3s/pPYtpnn0NM12S+moBSo210ldctEwgpQ2AGZrwBetqplhnIpBZ5GGebLU7iNTxaEnS7XEKxWsGu7hyl85JdhLEZTKIIPiutZMAZ/rWrNeiJSFzUUNlBLseqy1lrvz111r08njd9JMb2h1dUOLn3h1WWi+4ulkZ8tDqdnqatvAmwXFOef7ws8FD/vMabX+kUtdXDcfZrd8qYRCEAhKf5DhGyG/MeGVEsJVh+0/08nT0g/VrG7ufru6W6zrYV/Xz+WK0+dX8Gx7cFD+uYb7Udj3jp5u52fv9ZlONkUv/wcMVYFgUmgAAA==</AdaptiveCompressedXml>
</file>

<file path=customXml/item10.xml><?xml version="1.0" encoding="utf-8"?>
<AdaptiveCompressedXml>H4sIAAAAAAAEAO1dW29cN5J+X2D/g+D3GpPFYpEcKBkMMsGugd3sYJynfeN1IqwiB5LmhsX+9y3KjiO3W9ER0NU4c3xeDLn7NJvNun9VrLr83d9/vL74a7+9u3p389Ur+xvz6ndf/+u/XL79off7izftq1fVkSOTDSDlBuS6hYI2Qs1ULOVRfeBXF9/lH/tXr97c1Hc/9ou39/m+/9hv7i++v+037ermz69kzYuLy7u56h/6uLq5upfvu3t4VV6/7T+9u71/++m7H96Ut3/Kt/d3H//78fk/yssPW0wujmpowPBsgYItEFtq0IpJ1plWuMVXjz4vK/zHu5o/+ZIPr1+1i/t//CQ/RX7T68M3a7++/n1rt/3u7uL23d++euXTq4v67vovP8rRmSMf+J/+j68tucvX849Pvv/10Q1c1tur+357lQ8X6tcP5/lWaJJb/kmemb8bXx08N3/Azd19vqn9s3cevSd7bvIT//j7797+1x///c03//Ht7//03Zvv/g0//wlzq08u+fO27o592Yf3Lq7mRm20n+/14bF52hfy3NX9P75/OHh7bBNzGx8WPLLBJ7bx8Q05toPTP3LOl69/4apf4TXyobaUOpg2GKjaCrGUAfK/4n23MaPX4bW4hNdw5zUbzVZ4jUbvpiWIOQuvtZAgYS7AbYyeIgrLFR1eC0t4ze68lnwMG2G2Orrr3hlw1SagSAWSJws5FCTvfC616jAbL2E2szNbouA3wmx5mJqGcWB9CUAmDSiGI5TMSJ1zKy3pMJtfwGwu7cxmQ9oIr7VUClVEcC4UEJsqHhvHAXngCMi5DCQdXqMlvBZ3XrMhboTXMGRvcxBeqyy8FrFAsc5CNLmNMMSMdtThNbeE18LOazZsxWGj0XpsyGCcWE4ygSFVChBS7D6MVtEMHV7DJbzGO6/ZwBvhNS7sfGoe4igokWipkCx1GLHn0DnFyE2H1+wSXvM7r9nNxAaDordUDHTsRvRaJ0jUnfxTSiXrigQHOrxmlvAa7bxmA22E15wY0OzLAKErA/WIkLKr4GzzptfkjNOJDWhJ5sDtmQPhNbcRXgujFGtrB2zJApWJecQUgW11rieu2bMOry3JHLg9cyC8dmSvD4/9s/GaM9ZVx2JDHQYgzAyZRcNhRTfyKMF4Jb22JHPg9syB8NpWMqKZcs/EBBiyxAbWSBw6vIeRuHlR376wTpaKliQO3J44EF7bSkbUcqVsQoDCLQMFCUYjSjDquVgfY2rJ6GTfaUneAPe8AVreSt5gRLGYUXit5Sq8lr2D2GsEJBypOQlRq5JeW5I3wD1vILy2lbzBIM8u2AyxxQ7EiJAHF2gkjnl0NCLpVLDRkrwB7nkD4bWt5A1qjcEOIyGo5/HBhrrUIPnmve2+x8PU76l4bUneAPe8gfDaVvIGxYYgoagDN0oRvWb61HAEEv0MbzoPZKU4dEneAPe8gfDaVvIGlWtCjANC6RKHxlnn0YoRrms+JfKjVaPDa0vyBrjnDYTXtpI36KYFHmaAa8xAJE5bTt6D61SpR2ti0imWdEvwNdzxNeG1reBrkXKxxRoYLeeJr2VIhBIlpFooBtccZxVeswv0Gu5pA2SXtsJrlHywzROwDWJDZ9VkpmEBa/QGPfZYderX3JJ8KO75UNFrW8mHOu9qixJ4cqMGlFOUEDQXGCNnU7Fhtl2H15bkQ3fFNnltK/nQ4oXRLGboNo1ZU+QhVtfB1OqK5Vh7V+K1JViu2eNQtIcJ6Y+P/bPx2rAZMVThsCyuGpVqIGP2YlKRsIRGuevEBnZJPtTs+VDhta1gHsWZ0m0kyOwj0OgOSsAGboQUUMKGPnTwNbcAy017OlRYbSvpUBa/zFOLkB8uI2OtkHIQ3WZGsYk9t6STencLoNy0Z0OF1baSDW2i1VoIBcysWSMMCUSRDfCl+Wgj2o46FeBuAeKR9mSosNpWkqHWdWMqBzDinQGRQdFvMYFlg51cz2x0DCguCELTHhcIq20lF4poS0E3e3iMBMTFQ6boQCwnOesL1ahTT4QL4oK4Q2uY/GbuGhBl5xpFaNU6oBjEbasuzpIP8sNJBMo6uVBcUCcZd2gNE7qtmNA6MlJgBLamAxkxpsmGAVxLHrHXzKjEawuwtbinQjGGzeAdaWBts7+fHaNOXuuQ2ggShHpnvG3DFSVeW1AnGXdobeq1rdhQHIGsmTW50UlowEnYrDQCN29S2VqGUaonwgXYWtixtanXtpJ3zyG4wVSgZD+AZqFHJo9AnQmL690p3dfDBeBa2MG1qdc2A+QiG3LUxEEbEhuYwZCI/PzLJOFDaofXYE/FawvQtbCja6LXaCuxwWgu1iRhgUXKYkNnP0lTGHKiHsaMQrtS7dqCeqKwXzWYNnQr/ppBE2q2DKE4iQ0oDygjGIg+sMs511h17lDZBVBu2KHcyWtb0Ws0QneUBsziXJiQGsRiKzQaPs44dBxeTTwVry3APMJ+1WBiuVuJDWozSM0iiHKTONRxhlKiMJxNpVWTm9HSawswj7DnDUSvKd6h+jwQQb1A5HMpUrzNf+QY9UT2yJdtxe8p1Ex2ohqKbbNfXiGQaNWDD9lVQ750o4NT8ZJ7b7QbI7RxK7zWg/WYh5F4bvbEMDzrqGOUoC55ot48Nx3sgJfc56XdyRaVbbZSMMFFXJ/o31dOAxVhtuxdgNB74RSqaDYlZlvSFIN29ADtYRXBx8f+6Xgtow0FHZC1HQhbghJDmolFGhhbrjXo8NqSxlK0o6LINm2F2YrEc70jQw5RPDbbKmQsM8cY0qgYC6IOKvrIYQtP8NoXymq3/Vp+4F/7N/m637R8++0H1ns3xl2/fzi59pfbhzOYLPZQOvqkoa0fFnnTjr7/6RPWzCs5z3zk+QfuH3b11Pd9JiHxuITMb3pypcndR0/pWdlFWuwAp3WLLhOjMzVCC9HPkWyzeRJ6sMmJDzzQ82GtzelF1z5pJ+yXWe30nPC6XXh34Z3RKzV2Sbw6Sg2BSDy9UnqGbFOhnrofSleYHgnvsecf7O6XWdDznOiC3WV3l93ZBadKJGY9QhtBPOXmE6RSPdTSe/al0TgcSnF62T1yRB/s7pdZ+fmc8OIuu7vsPtwQ6KXN2yhx0JxUlgKk+hD+Yu2uoC9Bp/vGI9k9QrsPDRF2w3tMdne7u8vug9010bANDC57C1R5QPSlArFr1EYzIsPasuuflN0vszL5Wad5N7y78L5P16Y0Yokw+mykQH6ma0uGFMQGOxHtEXUaKTwSXnpSeHek+ajw7mjVLrxv3vcVDRjmvLjU27S8BnI1AUxG39xw7Ly612yPZNLeS+8XWtD8nPTSLry78D5csmrN9GTBFDstb+gQy+hgbB8YONSadIp2Hzf7OML57/vKvKAm7zqXfn24yH3/+/3X/2v+T5hg/nXw7sNH/tDH1c3VXO/D7kWrfCLkDxQ/ktF/mkMX5vmf4MzL1wf7Ovj5hz90IaF97q0LTaEiGaAg1C4uVECTY7auBac0JYqfzyn4F+joVdP5qBY6L51nYYZJzokr/TC9NWbITUyyzZh7dTWMrDM1B5+XZ/+CUrRV0/nIgZybzrb4bsnWOem+AKVIEBMSVG/aIBZhD0OFzun52hz/ZUZMn7gITrGXyQL/7mhw9lTn4i/evzuvzxXEBIdGds40G3OYe4LIaMCn1EPKIWtBlWmBKf4ykcpPRZdULxM9C6ykXXZXK7sskuq4JuCSG9CcWi48TjCwmTIqJVKqq7MLamL9niI8miI8miPcBWoVAiXBp8daPJToJgDBBTJjA+tqo+Fa05rkYxcUu/FeL7O82G0XqFUIFBH5HrKDHrxYKFNRQsTBEEtKhjuPZnUs1OOWqk8iei+4hr9qBGAFiJ6VoD9GzOCSM0DeJMgpG7CMeU5H9ibq5F0e9zN9ktAv6J27E/rZ4cTVjTrA02zIXXyHjK5CwJFNTg2d14kXHzcTfZLQL7jKsRP6GULXPK/nxNk8xYov5GbfnlGAq88m2BE56dy3wwXgbXqBL7QT+jnV7R2VxtBTEqe3ZwvZDg81dINMHJsWoe3zhI4viCJ3Qj/TLzXWYihnGNVNvA/9dMYitG68xVw4JqVsjFlA6BdgfTuhnxkFxIWC7RUG+QpUU5gNRzpYamY07OyczrWPxw0knyT0C/IxO6Gf6d5YvS+uEIixFkPdbYZCKUPIw1VbsDqj43U/7t74JKG3kmBdAaFFhmPr1EC0dJrDvRBSTRZGr9ZQGaag1SH0gvAqbqViYgWEztZZR2KUvS1dJNoMyJEseE/NjskESrMa+HlEP2wljF5BZYwTz7rYInQOLgBlTxNzRjAmminT3ZCS5l4QRse91O1khO7RGLYzPUclzd4XHWIeCCGMZsVMp+aUENAFJjrtJvp0NY2lI4+egGcfLJHoCFlMNhSTUqgUMjadayN2QfGqNTsydjJKx15GcMZAK3Xe7pPIKhfnoPvabUuJqemUKbsFcbQ1W7HSK6B0J1MklvYgqloo3UuFyN1CD6FwN5VG16lrdAugMWv2/NXpQNA8IguBIeMEQUN1EEMKYLjxyNxJ1LgOpReg3RLi7ZQ+mUx7FMom8cDSvJttUhPP2yDYQq1W7wyjkvZeEEpbs3tkJ6N07eKTUWRoPF1vL2F0mdObnK2VTM6Zug6lecFFXrsVkV5BMJ3svGaSI2D2c7BIjVB8cXMoeaypIQuptQn9ZLsFuxV0bAWE5uSjb4GgVieEDlwlxiIG77o34vmWHtUJ/WRPHLsV1b0CQpuSo8+eYdjegbgWSL0QcKkhDo6Vo1IX8yWNy7aSwVoBoUuiVroJQug5L9Y0BwURwXMaY6B3Renm2CNC/0pr2K0kpVdAaZvcrPn0wF6cbwmsJcLigFCLk79LtkJuHb87LPC7aSuUXoHfbboZPs3BE6M0Ud7eiN8tMm2Gs8352f+ZdSi9APK2L+kZu1P6mbS0TdgTWnApZyDrAsRmEqTkxOmOzUfUucfvFhSaWL8XCZ4uxMohipNdIIxZyF+LUNp4cc1aDY7Y+KSEj9ESzNvv2Y3TxVhhDA4hgU/idZMRJ7ykNpFQ6tZZFn2uI9O0BPP2e3bjdPiYyxizbWBSMLM7h58yLW5Z9j2LT45sdYqKaAnm7ffsxukoTYmwVQfB1ADkQ4ZUhOa5kC2ulyo+uQ6lF1SbWL8VKHQFlG6FfPJ1AFIbQC4NSC0OKKI5x8OdDS07vSS7sZneSiugtA1RnK9cJbYyFigVcbudQ2jGE9c8GnedSkFacLXSbqa70gooHXs1vbkoAVbJE/XOs94kg02tOAzZB6dkp5dUFr2kv9JO6We0t2EhtMg0ekogYdWAnLFBJM+VTOdqdfIbtAQje0k7np3Sz7RdagP9SASUSey0MRJPU+mQULR5jqZn43QovQQje0nvlp3Sv07pwTy6NxECN5YoK7U5kJdAxLz3WTKodeuOlmBkL2kqslP6uQmlPbSYC4Q53JBCJYidu9A8kO3OIillOPwSjIx3jOx0td7Ot4JlpjQyTjRUoqzuPYThfCxIjg6H15+K0kswMt4xshPaaWtbLRYwzVnDIwUohiy45jFhGQW1ZHoJRsY7RnYySqOPGEOIYOIQSidfIOVQp4hHcc1cFr9Mh9JLMDLeMbLT3bHkUFz1DkIx4pGNZiClUaGy7cOY0UNQ0t5LMDLeMbLT+d4hV3G/xURzkihrtkRIVhy0mps3LrkcWYnSSzAy3jGy02FkpgdsPYIEWeJxp+4gz/LQEFNwpWKOVaeOzC/ByHjHyE6nvT1S7D2BS6LCaTBCiSNAdIwlBbYm61QX+SUYGe8Y2enQUGJvMVlITPj+TlZqzBAbuei7M84qyfQSjIx3jOyEtaE+USgPKQ2RaWtEpjkSZJ98yL6QU8pP+yUYWdgxstNVIgSq3ogzNrDSbGQj8XRi8c1EqWdm68NQ6m+yBCMLO0Z2Ou2NhhsWCav6THOgQ4mykhFj3XE0Z60tQYfSSzCyzfSyWQOljUkGnQce8+4087x5FzJQsz1QNy54pVtZS5CTsGNkp4unPfluxoCIo4hMD4bsbIdsO8ZQsHTU6XHCS+LpsGNkp6sCHt30MTr0wLMFsBO324tbxrYM06PQn9Qv4P3KHNWtICdnv5d1+fon+e8vvf8vf8h33/yQb/7c774e+fquX75+9MrHp67uvvkwA+Dbm1yue/v54c/f+PiZY1MDFs2feGr2xMvnTjwxc+KpeRMfZz98+2gCEyVzbBbti+ZELCL8Lyscm93wxNyGy3Z193Du377gJ3mzip/01IHHNe/O21XvDle9O7fq3dGqdxdELI5MtVnN9njd2wvr3l5a9faE9Va9Pbvu7eG6t+fWvT1a8/ZsEr13ZLjuSrbn47qtRly33kvr1ntp1YrFprBq0Ujrthpp1WrZprhu4q7aavjk1729VTvzNqV18966Y420bpcgrdolQOPWzHtsVn16bFftULFdtUvAZtWSy2bVeo/Nqo0aGly3Ylm1x8Jm1f4em1U782jsunlv1XEum1VbDTm7dRN31S6BTatWyzat2h21Mwxf8/b8WrbXH23L+eSObOqz7zlWT/NzlcCvrh+O/ujTre9DVF0/slVdnx3qnk98qmzoVOeflPevy5/+sIv/ydc/luc/5fpBeX1d+fJJ+fyTsv5JyvRNyvRN2vTV1Q982KXq1Osf9js7+fq6+o0Px6+feP2gbR9Z137x4a3sk6+vzJ9Be31d/cnK/hsf1o6feP1glPmfdPk/HA2IT3v+F7fvrq//8tN/PlRSKx+X1zWXTMrhEuquP8OZM5LDR23vS5mdrLZ1VtauTtc7ZaesvZ2y90ja3ovu+uFoFfkp19dVp0HZew9Wlz8D6spvcMrWX8zNOa1zUFZHQdn6K4NdrAzWcVSmb1J2tq22OtKlb0BtcVY2N6isrlGZfw6HwZ16fWWwKCgnC4IyGBWUwaiZTDmfOdOldTycOnvy9bX3rxzJKiduonLomowufef6Z430lVWTcqQWlXG8qEzuiUOekdzhcGTEidf32p6q0/Yktcsqzhq4zSqLsyoTZT/caCc9tUH7s5PjnF+nHEWyMvVZWdWzsu5l7ZSQckkYK4OirAyKsnZK8bzagw+nQJ56fasMmlllcT6cfKtw/uckt1WWbmWMjpUxLlZOSbBySoKVMTpWxkhZGSNl5Qw+W2Xrpo2Rakd2yjmCqd/OqU5ROYOpbJ2DsnUO2tYTldkJz+uMeWXrQNrlZNr7V9aupF2fpuwdeWXr7LX5X9l78crW/7C9+anXJ2Xv1J/XenplcT6cFXLy9bXJwWclBytLHytbB1bW3qxMblZm16BsHYJ2fZoyfx4Oezz1+qys7visOeWgnVNWLiEIyiUEQbnEYp7/OcmtHGoF1K7u0y42DuckR1ROM0XlNNNMI541zaGd81W2TcoXyVn5IjYrX2Rm5YvM4Qz8c05lrp01U74XP/d/1uNSlg5lV4eVXR1WbhMRzovqB+0kjrLnzMqeJyt3TWHlriasXMDGygVmrH2vVrnrFCt3ZZnye2bf8qw5R13ujcoFYFG7AEz5VuY8/3NeY1H8rsvXvzI07uNH3vZfPnX5+rNhfpfX+e7+T33c9rsfvr/6sX+NBgkMAbrvbfqtsb/16TcmcWDy/z2HE3769Mdl7n5497dv3t3cyze+kX9v73qdsw0/TiN88v33K/w85PDtD73fH4xGnB/+5NX5ocvXD49+/f9TU06TxHEBAA==</AdaptiveCompressedXml>
</file>

<file path=customXml/item11.xml><?xml version="1.0" encoding="utf-8"?>
<AdaptiveCompressedXml>H4sIAAAAAAAEAO1dW49cx41+X2D/g6B3RsUiq4oMZAdZJ8gaCLxGnKd9q2s82LFkzExuWOx/X9ZYUkaj6ejInmr3dI4hyOo+p/ucPh9ZRX68vfzV3767fPaXfnV98frVZ8/xF+75rz7/9397+c23vd88+7J99jyOEYVcBVHKwLU2yCUECOpiqK05h/j82Vf5u/7Z899d5Vc3z/4jX+ZX9eLVn57dfstz+75nz15ez3//po+LVxc3dq3r23ft/av+/eurm2/eP/rmoB3+Pl/dXL97+e78r+3t29vDmnqSKNCwKXDyCupFQVL2RKPZf/T8zuftG37/uub3LvLm/Yv27Obv39vPiM+fvbh/sPbLy1+3dtWvr59dvf7rZ8/d82f19eWfv7OnFh44/3/63z/Hly/m/967+IsHr/6yXl3c9KuLfP9r+mX/rr+6+cbAyC1/b+fMH+2f3ztv3v2r6xt77P2DI3eO2R03+31f//qrb/7r6//88ovf//bXf/jqy69+5z/8AfNWD37l29u6fuhib449u5g36pk+vNfb0+ajfmbnXdz8/Y+3T10fuol5G2++8KFjV/3SHuZf+hf5sr9q+eq3b679eozrfvPZczDRbH++un3g8yq3EuPigVuqb77ly/bg8ffPQOfcyxcf+cjHT7i5vatD1/vgIcnDD2le6eA3vXxx4DE9APkBYN8dMEG8J88PSO684Fsl/SeqG4fzFGKFRFSAcSQozTH45F1lJ104rlbdh86fOut31f2ZVdftmnuymus4Rj9UbJdVD0zDrIPKFXorpEPZmYWwWnPTAc2lXXN/Zs3d99zT1VwZSjVmhtT6AC6hg3ZCaG6wZ+TRI6/W3Aee563m8q65P7Pm+l1zT1Zz63AxBunQcQTg7CJIcwTUQ6s9xYhjubX8gMzdam7YNfdn1lzaNfdkNXdIjhXRzGMd5ue20kBGbxBcqAkx3jJoKzQ3/UNz3QHNjbvmYuCtmos/QnPvXiui23op+70/vLxVZXmAYvykK2PyeqxLH1e7UEpBrgGosAOeDqlwZdshMRFRKSxtiXbpx7Ur7dqF9/2Jd6ft2vUEtCvlVGNnD6Gi+YvEEQrWDrVpFuTsMfUl2oXu4+olu3phDLt6PV31ItdlxIEgOhS4pmbq5TLQKN3+YFEdS9QrfFy7cFcvpIM+1AeCx3cFzwv9RJknU+3NQv/Jqn1kE603H4Y5QCG2aJuIM3lHLBBDqykmdJrWUBckHxdz3smL4+4ieJ5LedISmvMdRq+2lOfQISspuDBK0cgjV10j5BvcfN659eN6Imcq5DmWiF4d9Eq2knsSKOZyA2KPHFwbmOoaId9gsPCetHFcMutMhbxKRUdVwJXogZUriC3eYMs4qxaPAxet5LRByN2/vJCvNY0/dAHSsVyAIyfxOJ+iiThEFjNYAgXIqB5GpBQaZh68xvf0/HExp506PaZVjomORu4cV8q9Ky3UmkGSJPM9PYFmM2Akau7FBF7qGgLTb1jMaQ+/HdMsP18pL85Rri4BduwwLXGQ4AX6SG3GxSjWRWs5bpDy3fk8pl1+xlLeow4RAXNBBbjkDjk0hTa6i117Nfd0TTBqQ6yXdu/zqIa5J9lsHj0tw7w2CVxcB8poYp4pm+tJHmpUtXWcyLe0RMzjhsWc96jQkf1Pf7QQ1JHFPGCrgg2am0UktXUoKg5caJyaa17yGpslbrDMw06zHJdL3Jw9+7RMlpAbxtoQgooZ5hjN80wcAHMmzKNxXCXkGwjzsJssx40KnamQK3tyEir0KNG8zxah5KSQUqg5R8zk1pQDxrhByPeCwOPG989UyF1HHo4jSCRbyf0MCPWAMOpIRVzTiGuSWNKWlXwnEo9tlZ9pVKjWXkrTDjHMCL+UABqLh5g8kTYMvcoaMd+QxhJ25/OYVjmT3t+4D1/skXN+47mSmLGqxiwVzAOwfaQMAaldQMPIDktspnxrFGwDiRl3t/eYHsGuYCuiBKGEkNBDZywzFqaQRRLEGkYojTrdryZ4JAWTDSUrce8JdkxvZFewBQqGJBKyOEhu1jOzbWNl9iTAjr71EpRGXqNgW3awPdh83DBcOtf4hMsyCmeE5NPMdXYZsm+zs+Ro6pOSW2So6YYwXNwd/qN6Qp+gUU9sMe+9ZvYdWh0JuPIMUJQByuKa1OIpr8no1w1RuLj7+0d1R85XynNwJaYGgaqt5REJxDmCkXKNJuS2rq8xWXRDrnPUf3kpP6bkfaBgaZ2CHVnKmbVjT5Bq8sCuMahrFRQpeEmV4qL8ON7A3eoehzt2iOJM8+OiWeUciKFSQ+CmA0RbAmTyvfkkAdd0/OEN/qfu5eTHNMy9xs3u59MyWVLtOTpsJuVhdmp1AqVjhKoBOfXk/aLFPGxwP3UvzzqmYX6+Ul6T1tBlQJ3WyqRrIbMzE71qYi/Kpa4xzIPfIOW7+3lMsv58pZxactEls1g0ziE1pUIe2mEMc0dbd93xmg6g6DawLOh2m+XYprmcp2k+hFEoZjAb3AFH80XziA1iiyiVVHJbJehbOpq53Ww5Mmu+Wc6f1oKeEZOfTWe7K7PVrCcoOQ5onOuIxRV1a1xQE+Etcr4zikfmzc9Uzkv1hWqo4EKY2aAxgkhx0FMYhMo9hzXZoOg2tO5D3NPVjppNc7ZyPmR0H0eAMOfRMc7+CbkoCDZV73wP7NbIOW5Zz/dqxOMa6Mz3Jw8evtbTEvQm5Gigh9w5A7fc7F/mkxJrzqGSU11TqoVbeijgXpF4VNm7v5doSJurt049FhrT8CXemioK7HMA4Uwwcg++1dFGX0Ms4paWOOaE7YL+cwo6p3VW05FN9NEcO2UIJcw2Cmm2OmsNRioDe8JBsmhCg99AoWPYucWjmuhna7kk5aZOHVDrcw59jma5jAzOo4+B2tCwiFrc0snPIP6Xl3MleuBeb09bUdghPy7vHCk++AQ+8eI/rvzXLs6nrWa1ZY2RzAn2HYHHME9YWSHkwazRnOJFzY/vbCYPrEQ/xGO3q9hlLv3y/nfc9L/dfP6/7v9evrj9172jtx/5TR8Xry7m9725d1P493TxVgAeKOw5POBw43DDA4MNX764d1/3fv79H7o5VdDF4pggxeHmBG8ETYZ1xNgKY5OwiMC+A/ND5/9AX+84PxbOGkr1OTloMv198QKSh/lCOXskjj7xGgL3Ds6HJrXjJ9RC7jj/c5y7a6Ny7zC40sQ5g0ZN0G0BD6br6pVW43xorjd+Aqmz4/yRfmLVJ8pEZvYO26PV1u3ck8CotmpXGdxlDa1xB+dDU6DxEzK8d5w/kjE0tM2+zRB6U8M5IJSZMeQDx9xznfOF1nSJ+AfOD9joP+D8CdzVWpwfco0+AectDvBxYZ/DRirVAjKCbdfdmVlW0uwE61xqsQ6/KA4lG2D/BA93h/3tOxtHcYzo1TNgnxxeGgmESgXHgX0IzoRhURHmBtg/odJ4h/3tO9uizhyUuDA40jGnaUUoZq+DGeUtyKgDq19DabkNuH9CrtyO+9t3tgVhlUNI7MClMZvCNj+HKisUT2a4S4qR16h7+Djs6WSM9Z8I+5bE2SPb7p4y+4IQgjfbvfSp7oPBd5m7Pvo61vQCxg3LfDoZ4/3scPeNuustgAQW4EEDSs0JsnJ25qBTud8paME8uYO4n4sxf3q4cyyzOWyCwNWMee875Dk7szJ2aj428+SWz3E4iPu5WPOnh3uvXLA1B4LdfPfhBcqcs9f86DpQnfCa+R1py/5+Lub8CeJuoA/fGvQUzZzP5sZrTGr7O2LgJCO59X3RDuJ+Lub8CeLeCjrJzhx3jsCKCEW5QcacfOji9AjD1w7i/gk1rCeN++m5cTxYbIfvUHqZGSk1Qi7myyU0Zy70xv5+qdWC0ZIHcT+ZYPnZ4Z6IWijDQ6hCpu9FJ+4FXMgpsJfKY80kgLuDcw/hLicTPD873FvKbsxMy9aLzIFVBDoMfAoYQ56jThbFZGiDXScnE0w/O9xJAoWGdWq52fOV2Lb2MCBF6b1lKqGsoWlpQzBOzoWvOz3chTVoxwwxaJnt1GydH7a/8wjCbdRYZE3GKW2Ixsm58HWnhzsLh6gJwX5rNT8um77XqjCHzzIPUq9rcqbiBrtOzoWvOz3c6+zOkquHUcT0XW8ZnBFM6bMr7GOqsmadj1v293Ph604Pd9vGc6rRHHZR8+NKZRAX02wOWzyZE9/LIp42bsD9XPi608OdU/eSeU4vyIY7VVP14gWqiYHDWmdUfg1Pu8WuOxe+7vRwr0w+NRngHc7G/qbqxZsYRG0h2x6fHK3hadMGnlZ2vm4ZT0vFDDqz63Agmz0fEdQMOuhNdLSKqm5NR03ZkG4jO1+3LM1qlJHVdvXGOZldJwLalSCQS5obN8pral10Az+vO1+3DHfBzLGo7e+z62KVCGWm1bbhh0uN63Br8i50gx+nO1+3jJ+X3oVSgDSoAWOooIr2kuxtPwz4vmad1w38vO583TJ+vowUsRIoFTS7jgdksr+aIkppVIqs4W14S9GEOxeFP70AfOytD6oDgngHzH4mXowANSLhkJCwryFueEv+vNs1fhXwmJIPaVQIg2YEXjNIIwfiRiXvnO+4BviwwbJDt1P0y0IznUPGVoCCN+BxRNDs3My3SrmbL+fcmhD83bbxh4HfOfpludRzYBf66cZ5AW7N9vjBBC3kkCpz8nVN6cR7ndQPIn86JbBnt8mTIqWMAwh9BO4z2yqNAanM6VaDvfOLWnS6DeEZ3Iti1/lzShIlDhi1zuasqqA1Vailm3EXUgh1VVP5LYb9Xhe7DPnM5q/HlsALzoF2wpAlCXQ0SRhFObQ12/x77acPI7/H5pYhP+w2bnNv2m1XQ0dQtGWgWoZycdHlNW2o7qz1D2x6b3A/mdjcT2x08WAXtiOTtNV29WimO9dgBl3yDYr0AjxyajFVH3h5o4vDQJ9MMO7pA91awEHKQHNQBtMwX11pQGvcyQ1HRIvGqW8B+mSib08faC9ButJsHlhs6Z7dxcWlDE26tFKCt317eVeDg0j7k4m3PX2kS8MaaRa4jkbAWW4JmAwJU2i+Je28pukYbtFpfzKE+9NHOgXNRbBCJ56pkYa5tO7nBN6BnWr0bQ3tcrfE7TDSJ8OwP32ku4ta5qjCWHi2IuoJlGIHZebQq23ZizpQ3S1qO4z0yfBrTx/pEH2KGhIwdzdHgRDkUYsBT91ssi49LmolyFuQPhk+7ekj7XI0n3UO8JqazG02ILH9GRxnpjqkjEVI0yadPhn+7OkjHbLvTc2/iiXbPi2doNTGIOJ1lqxKvD95dEGJ4mGkT4Yve/pIJ/Opyhxtk4ufbInt2BojmllWbT0POTRchPQW4sTvDNnjZbfkGChFgeqm7V3KABVE0KAlsDlgflHg624Z4mGkd4rs8QpSAjrX0TRZJ9KdEpTZC9T50lurMnJfgzRv0umdI3u81duzN1s7QxVhmI1EQLF4wFDL5MBdoDXhDd7CnNDOkT1eppJzFNgn6JL8nBTdoUjIMKR528MH5kVFZmELc0I7R/Z4SEfzmjPbmt3CmF1dzZ8WbLNhBA0h7jrWtH27m5N2GOmdI3s83juIi5UiyO3wnOwIJFWGVGMaLsSQ2hreO27S6Z0jezyLTNl5NAc6ISZDmjPkhB2IWxwjltYXtfiKW5gT2jmyxwtPJ+8IXQVu3lZvZ8ZYSVSAnKA5XuxbXtT0YwtzQjtH9nhIm+nlymigZeYRkym29I6QSh2CfXg7uLzdw2Gkd47s8XhvTxLEkM7U2hyrwVAiItREVVjtT1lU6L9Jp3eO7PGyyAomEtegYpnTvs3sLm1Ee5mRRjZjTdcUAqUtzAntHNnjWWS1+VsO1LdAtnons8iKRsjNd0VtWssa5iRtYk52juwRy3lrirNtwwh1hi7THJeBARS5p05JmMISpGVLHhnvHNkjcmQ91Gwbs8dZuE1BoUhFGLWj+ohssC9vnH4Y6Z0je7x92itRiQGqonlZ0hAyDoVgOk1+pEJ9DUemW5gT3jmyxyvXoxiGrw56MHwZu+3TZE51MKidcs8Z15Tu6BbmhHeO7PHi08X3QVzNwXJjtkPPZnujAW++V8u+1+7XWGS6JY+Md47s0ZCutfUxOyRyaDNqqQnyrMnT3FpMOJvsrOHI3iu+Pgz1TpI9XogDfXDON0BXJnXSPZRSA8zRw9yEGoVVlZdbuBPeWbLHyxnsMY7YZl+0OTreZQ8yPAKJb+Rb1rRsCukW8oR3muzxzG/Xk/dZAZOhzDRmCLN1KN630VA86ZrOaO/VUx+GeufJHs+nrrmxkwiuTa1m87mKawIpc+FMOYa4qDYLtzRNiOfiVJ9e6XzqkXvoZJ71ba2Wi1AU2+x23CT6EFJfZKVtmTOL8Vyc7NNDfng3Midb3sm1ya6YzqPYTp6FcmdVCouaI22ZRIfxXJzu00M+UshxzNGTY46uqDN7QQKByyYTHVtPi0bVoN/SEC2eixP+cyP/8sX39vL6H6+/zddffJtf/alffz7y5XV/+eLOO+/Ourj+4urCHsRF/u2rXC57e3vyhwfefeYyX9/8oQ+D+ts/XnzXP/fOMzgGT39E/aXDXwb9hVnw5iXKf8+7f//sd19z/e3rv37x+tWNPbYv7e+r617nj393uweP//ANb5/CN9/2fnPv2c0Pv/fu/NDLF7enfv7/dMAZ0tkSAQA=</AdaptiveCompressedXml>
</file>

<file path=customXml/item12.xml><?xml version="1.0" encoding="utf-8"?>
<AdaptiveCompressedXml>H4sIAAAAAAAEAO2d328cN5LH3w+4/8Hwe8UsslhkLRQvAm9wZ2AvF2zydG/8UVwLp9iGpGQ3ONz/vuTYUWRZM+o1wsDb4ovsme7p5nA+VWTxW108++Pff7h48pNeXp2/ef3lU/zCPP3j83//t7PvXqleP3lZ+1uRlFolcD54IBsyiEGCXJlsYpNqdE+ffJN+0C+ffvvXL56Ep/3zT56cXY0r/Enb+evz637tq8O7/f1Lffvm8vq7D4++P9gPv02X11c3L2/O/7a/fWiOYk7sm4HCLQMZLZCoFShEFm3l1oif3vp8v8Kf35T0wU3ev39en1z//LY3m58+eXb3YNGLi69qvdSrqyeXb/725dP49El5c/HjD72XzD3n/6/+/BzPno1/Prj5s3vvflYuz6/18jzdvYxe6A/6+vq73vmpprf9nPGl7dM7543Wv766Tq+LfnTk1rHe4jp+lq+++e6/v/3Ply/+/PVXf/nm5Tf/YT/+AqOpRy/5S7Ou7rvZ+2NPzntDGcPHTT2cNXr6ST/t/Prn7w+d3tvw7uU7yNx9TRqNen/5e5p7pFE3B3on3vkt7un1s2e/AnYCu866plACGMsByJcGoiZA0WRybRhTLlOwk4exs48eOwz2nrYeTvsX5657XxeqZ6hBSnd3KJCji5Apl4iGsLo6hTs0D4PnHj14jLJP7jhZHzHGPuD7PupnLhC1E9iyMbk5ZyTQHO7wYe5ocYdxn9whFWVNw8vlDp+GBMIOAbOP1WNFY3AOd/Zh7vzizuI+ufOuO7oiAmxqH2dFFZKx1Od3gX0Vk2wIc7hzD3PHiztr9sld5BBD8AK1mj7OBmZIXgVEaixsvKQyJ67gDdyJxIVe75zLNxcXP779r8ONN/u/cJtDF+7p43ctPMbh3RAHafOQj58389lzzIEdWCwJiEyFaMkAO9+H/sKqd0eZ34j5WyHNPW7hgHx49LzzJ4fS9AmIX+pF79qf9EW60Nc1XX79viVvWrvS68NPVn+8PPT+uOfhRoaPNLC8v8jLeu/xD8/oM0nTKT79kYdPuD606tj9PuqyeH8fjTsdvdIwq3t76aGf0mL38ht/S/m8fQZya4UKgljNPSgt1IdI7UFpw5YFLTavs33GPXwffEZcPsMeM8nlM450yvIZ9x74LX1GcdbFFDPEkHtMl4JCtjkBVw39FebM0+cZ/tjUevkMu5mz5TOWz/idfIYTVvGRoWpDIK4BBJ0FLEGcKTY5L7N9xn3nH+Rl8+idBgZLv6PX+NBffaq0vfzVw122/NWn+StNLqmtFaKrDaiE7q/INOCWfXdh1eU0Z936lr8Kx/zVyofh39VdLadxc6flNE44DQ6YrDcKPuTuNJrPINEaiC3bUiW3SHa207jnt3vnNFY2U5/krKnGrbYvr/FZeI3uMhqOXIyEZIGELQiXAIEIRx5aNmF6aHRPF73zGisVrXuNtQh7q+3La3wWXqN5S1xjgGSaA6rMkAP3uUYPWhwye27TvQbeY3Tv3MbKJOxuwy+38Wvbl9v4LNyGS8pRjICV1N1GS91t2FDAVPHGheSaTdPdxrG8qLCyogjNilFutX25jc/CbYRQfCjGgDGpAFnHkFpTSFqouJTFRjPdbdyTfvfObazksu42PvXBheU2Hu6y5TY+9WmnmiJlAg22zzakeUg9bgGXWCSz9yn46W7jWEoqOpLHubyxzPfmTst8T5mvkSpsHEgt3XyLK5AzMZBKRhccU52eHIrHMr2QXHycD44t87250zLfE+Zb+s9VM1doLiKQV4SYooOqjjBVG0jnmO+tR6COzdlF4j+xRniRsl7cvcy1/v36+f+Z/+8UjP/dOXr4yK+FUN43v5vGB1b+/kmkj3+o42B9RME9XXIUzbNnd9p15+vf/aJbw7P+O2MyGRJ7BULX51kl9fAsJVVGshTnzLPiw0/+oENaWbk7ciupGg6ECAVDAWJvIGpOYJyoaEX0oc2G7dgjIx02v7I5dwRb9uQCuQZFSgRyPoF4bKBkm2uJqqlxNmxHZ6AdtpWKtyPYxMVKNjkIJtY+Yao98jFRIVjK6KtFlTlJn3FDknqHbaVw7Qg20yIVMQ2a1zDq/1VIoRioJZKNXkiTmw3b0QzjDtvjXBrbK2wxtVTJgPO5e7bBWY6Bgbm1qLUFF6ZXdzyamdphW/kiO4LNleJTlQgatIw6FAViMRaURdSRG7VZZsN2PKER/eNcNdwpbNmx9+QzZCeuR6Pds6WSLWQqxXHW4POchJa4IaFl0LZyWnZEW42S1SXttPEIR3Pq46ivYK1z2ErAMn/t42gexKBtpULsiLbYWKKxAtzCeAjRdd/WjADmlHMLITLPyfGNW3J8O22rQsuOaKOaWzMNwSMykITu26RV4IRYMHpDdytY/faluE+ICH6JCDuCDUmMYZMh2uzHQFpBXLHAPmB1tqPGcxQr2SQi8BIRdgSbq33EFJuBaxvP5WKBxDmCidn2EJWV65xxVDaJCLxEhB3BZrn4mDEC2lGFU5qFWBXBqWgkbQknbaQim0QEXiLCjmATlmIMZmjdkwGZwiCKBDZRrZZDVTN9+5QTIgIvEWFHsGUrlJ31YPrACRQkQjbap3A55uTRheCnBwgnRAReIsKeYCsUSL2H5krtAULxkIJakB6X+hJsyZNyj2WTiMBLRNgRbIViZlMaRPG2Bwg2goQ+lmoUdM14Tnf3SfjtYTslIvASEXZEmxgyysaDjUWBNAaQyga4me7bkLPFOfVzZZuIwEtE2BFt1tTmk1APRcUDlZYhi8lQqZjMNod4t1DFBNpOiAi8RIQd0ZZdqsR92haM6wFpHWNqlfEkQvTkNeRk5tCGGzYhGbQtFWFHtJWK0oQK8FjdJRoC6dCtxDXhmKUIzgkScMP2FZ22sGSEHdFmiFqoRnuU0AMEGlO2mJMCeowmNqcpzkk1wg0bHwzalo6wI9ok5dAEMxg95Idb7lGCi2BzdcGmWL2btFPslpL5nbYlJOyINleyZk7do8XUR9JoLIjvw+lIMgrVYqQ4R0jALQXPO21LSdgRbbU5TylUCOpHOamRvlsyQsrcWrWe4t1KzRNoOyElhCUl7Ik2TIIVXWfMtBGT6hBJG2gzrmrxPXaYs7qLmyosY1hawo5oi6mNzUMsGMedNrGdtlIatObEp4iJJqmkuKXE5sBtiQk7ws1Eb7ItAoH7nI0KRhBurgelRMU1b4TnO7dTasKqzrgn3Bwb5dRHUE12qAnBQqKaQAIi24jGpTwftxNyQlhywo5wI+KsVSPEwAyUWhyLbw7UqpFiudgwCTfcJCeEJSfsiTafvGloQbojA/LeQ6Y06qeFVgzaNOvpvtu0nZAT4pITdkRb0+7brClQU3UjDQQhB0pQgvcVrXNcJy254SY5IS45YU+0SahGKoNRVKAqBrJLAizOG5+DzkoDuU3bCTkhLjlhR7SVUeBbcoZm4pBKs0AuicBJDpGjV21zUtxu03ZCTohLTtgRbext0dQDBE0SgORQpzoThOotjg17pU4S5nGTnPDPlLpdtH3utJEJNUdJkEb5D0JnQLxW6NGo1orJapkkzOMmOeGRVkXfKW3Je0GxDWw0PUrIUSEFseCbhljIOjupAOpt2k7JCXHJCTvCzWfrG4XQh9KWgXxqkGyfwrGUwB286tIkOQG3yQlxyQk7wi1nadH5CLaOqNQog5Tu4oRbZa6U3SyxFLfJCXHJCXvCrRT10RjweTx5VSr2qZsnUC9Gq6OAftLUzW6SE+KSE3ZEW2M1pXMFjqsBCq07N84eXA8ZyDTfTJk0dbOb5ARZcsKOaOPmMNWCI52yh6U2CSTvGIIGRW+aazxJKrWb5ARZcsKOaKuJVHxLYHD4NhxxQsgDuVSwsQ9tllRqN8kJsuSEHdHWQwSxKXRn5lp3cMUkiIYjxBjVqeSaw5y9Em7TdkJOeKT7iO6UNiINzKmA66MmENcEqaUMlvvIWlPJTPPnbSfkBFlywo5oK8hRWAw0pNhHUm9AEhnoI6h3KXXoJu2RfJu2E3KCLDlhR7SNBTWpVcGW1H1bywUyBTw8Np+xBwpYJy242W1ygiw5YUe4JbYNTVGodRRDNawQa4tgkohYVldp/sTtlJwgS07YEW5eqi0lBLCSOm7VOxCqDMW1kMkIFZ6UdmS3yQmy5IQd4easdm+GFlIcj/oxjtJaGCCmkLSEkfE2p644uk1ygiw5YUe05Rxb9p2x4kagYId4VSNCNC0bZImCk6ZuboucYM2SE3ZEmw0oFksELkNOqLlB9KO0FvfIwbuc0E7KqXRb5ARrlpywI9rIt4qkHjCUPpJ2viClkKH5ZrV4H34P2o7LCdYsOWFHtDlqhA3Hxt5piFfF9pFUCTC5PpK2GgPNH0mPywnWLDlhR7T5MT+jzliSseSWxw6lJoyt/KwIupK9ThLm3RY5wZolJ+yIthh7GOo6aIbDeIa5MKTQ/2cyZs4mIJr5vu24nGDNkhN2RJuz6FGrhdyo01ZRejgaI1ix3ojU5GcV4HWb5ARrlpywI9xSsLaOxI8QhpwQZVRyKwrIWX1EW4JMyjpym+QEa5acsCPczGFlLSbAZvvMjczYFiYzYM4t96iUeNKOuB/gdlxOsGbJCTvCrTYpPQRVqIcF3uYCxCyduVZb84w+uEmBAm2RE6xZcsKOaLOE1HKzULKjUVqrBwqoBkr/Q4F7iEqTltxok5yAS07YEW1G++QsGwbufqwHCiFDyjVAiFVMFvHsJ2W50SY5AZecsCPaQsnVx8LQZ2j9T+0TtySxgPbgtNroYptVzZ42yQm45IQd0dYEXY8UEkjFAKR02DvBgssYnaRQJUzKF6dNcgIuOWFHtGlDcjxKa7VYgVAJstQKBkOrtraqcdIzzLRJTsAlJ+yINldIUxlbwuTh24jGNsyOwZAWVwql7CYl8NImOQGXnLAj2hraIhwjtGAMkIsKueZRfUazdVpsbPNj0lNyAi45YUe4IcecURM4bqMciBvPL/eRNSZXvRRGayfl79I2OQGXnLAj3BJprFoa2NJDBHLFQ9baoKAbOW6O3awSvLRNTsAlJ+wItz5WZtEyNpfXHij0IKEHCtFCrMYmFwtynrPJWrxF2wk5wT7OBd5Lvehf8Cd9kS70dU2XX7+n701rV3r95dM++6g/Xh76YGB2GKcMH2GyvL/Iy3rv8Q/PQDNS9B/4yMMnXB9adex+H1nJPaHiL3c6eqVB+L299IjMN1GQUZsdfOlTEpLmQYoUcJY81kqe737V38h8ZaP5Ps4V82W+N3da5nvCfCkT2zJqI6lHIAoRcksKvvJ40N4atnXOZM9stN/HqUEs+72507LfE/brSFOoVMCHUQiZE3X7HebcPKWs7JOZv/PYSft9nOvsy35v7rTs94T9arDaY9wGPgcZqcIJorMNqrOmhZZEfo9CN6fs93Gu7S37vbnTst8T9ltb9Zp0LJbyEB6bA8m1QKSxd5lL2ekk4dFttN/HuVi67PfmTst+T9hvrB5toQo2S581jyISMTODEGKqaGPDSRuJ0Bb7Jbc25frXxe3s2dv+8tcLn71KVy9epdd/1avnLV1c6dmzW+/cnHV+9eL9Db5+nfKF1l9O/vjAzWcu0tX1X7R1vl59f/6DPrfGEhgC675H+YPBP3j5wggHJv8/Z8/unn1zmatXb/724s3r6/61X/a/l1daBmY3zT16/N0VfumF716pXv9J2/nr8xtKx4c/eHd86OzZ4dTn/wALOlo9iAoBAA==</AdaptiveCompressedXml>
</file>

<file path=customXml/item13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14.xml><?xml version="1.0" encoding="utf-8"?>
<AdaptiveCompressedXml>H4sIAAAAAAAEAO19XY+dx5HefYD8B0IXuatVd1V1dddG9sLxGrsCFlph5avc9WfMhKIMkvthLPLfUz2SuNRoaDWTtx3qVUMwTc45c+bMqae7qp6nPj77m3/7+sWzf+mvXj//5uWvPvF/5T75m1//5//02Vd/6P3Ns8/brz7hiL71VmH01oHZd1DRCsHpyNwi1dQ/efZF/rr/6pP/ll88+/Y7v/znFy+e/f5Vfvl69FfP/kv++o//9dmXr775n5/Yiz979tnr+aS/7eP5y+dv7Ae/fviqff1V/+M3r9589cNHv3vQHv5jfvXm9dt/vn3+l/blh/caubrQO4I4H4AjMWh0GUZ0QkF6qpw/eef77RX+4Zuaf/BDvvv68/bszZ/+aL+TfPLs08cP1v7ixW9ae9Vfv3726pt/nR/SJ8/qNy/++Wv7DN0T3/C/+p9+TZ7ps0/n337wBj598h18Vl89f9NfPc+PX6m/6F/3l2++ss84t/xHe878xfGTR8+bv8HL12/yy9p/9Mg7j9mbbvY7fvmbL776xy///vPf/sPvfvNPX3z+xd/hj3+H+Vbf+5Lfv63XT/2w7x579tzeKCmnH7/Xh6fNj/uZPe/5mz/9/uGT90+9ifk2vnvBJ97ge97G2wfsY3v06T/xOX/26X/A6s+CzVEZPYOk6IAxByjiOjSfJFJM0t3YA7a0BLZwwKasNwEb9hC4jDgv4AZM1UPpLFBqkeHD8MRlC9iCXwKb/uLBpgnvcrO5xkK1KwSfsiGOK6SaEFzu0beQ86htD9jcEtjSLx5spPZR3QNsIbfKVRiQ1K435xjKwAQhJ4fF98GV94ANV8AW3C8ebJroPmDL2JQyNLGMhn2OUJoUQKbYQ+o9qNsDNloCm//Fg82bBe4StBXW2jQ5SPHBj5Zk6ai5VSnBY/OulEF70MZLaMODtqD+LndbZKwcOQL2ibaYCmQpDgLl3rr6jHET2sIS2g75MdHmb4K2Fh21WgaM7hE41wQp9Ai+Jsmlau5lU0IqS2jjgzZD2xNv9uF5Pze0KVHvygHUJw/ca4CSsofRKtZeWseU9qBtidgNh2ubaKOboA3FU1DtEEswTxq6WEraO7QU1W5wzJr2MLthidkNctBmaOOboM2PyuZICZpGQ5uBDEpgnaKVUiKmMsIetOkS2uJBm6Et3ARtnQop0gCuXiwnFYacBCGTSoqjBNI9dJsscbvhcLsTbXITtGmtJMEF4NSb5aSlQW4GOd8wOQous+t70LYkW4UjW020xZugrdCQNCxa60QETFSguJQgyhgjxW5ZxJ4sQZakBDlSwkTbXVRS7D1raQmwEVtOGggU+9SxYuLmc+W8RyWVJS1BjpYw0XYXLYFCYxo5QHVsd1vVADloAoqxKHGOkTfFbUtaghwtwdCGd9ESSncosXZozhJTZm9ZgtgtV0qsobaEkusetC1pCXK0hIm222gJlXseuVu05gvwUIQ0agDvZQj6FllxD9qWtAQ5WsJE2120hBSQQlIFGbPgqIhCLnlYipqCT1K0x01325KWIEdLmGi7i5bgeuwDA4OPGCxLQILUxYPj4Drl4jPvYXdlSUuQoyVMtN1FSxhhZAmZgDQjsKMKibLdcoGwNEshsO+pb5MlLUGOljDRdhctocbS1XMCrDkBa02gRAgRtbNPMXjd40njkpYgR0uYaLuLliCDRnA8QA1uFq21BClJAFdrSiX4qDHuQduSliBHS5hou4uWENhpGzFAjtFy0tgKlJjZ8oWCgq440j1aQlzSEuLREhBdvAu7i64RZt8gOLRMtDBByY6AcXjtOfjSN91tS1pCPFqCoS3dhd1FC9UenGjhNBkQ7ZDFNehuWE5aiqa+p00+LmkJ8WgJE213YXdHGdRyEhCh9u1QhuTygN6zZQmIkjdVisclLSEeLWGi7S7sbusWg+bsoLVod1tODMpRgQ2Cw4u3DGIPAxKXtIR4tISJtruwu0mxsecOgskBizbIPCI4miNzqOQxNjEgS1pCPFrCRNtd2N2OpNJIoGCshja0u805B0Myz68HV/b0JcQlLSEeLWGi7S7sbi/dh6QC2vrsXqYOFslVGIRNh6Lzbk99W1zSEuLREiba7sLutuhr1Dr7EnTyHpSgRImAIedO6EvBPZ40LWkJ8WgJE213YXdHKUGDzIrdYTlpjgS5jQ51sruhe21jjydNS1pCPFrCRNtdKsWrC46GQ5BCs580ImQ/KjRLSFFzLfGxbHIV2pa0hHS0hIm2u2gJxZFklApOZuVHFDdrdwVI/UgZ48hd9qBtSUtIR0swtD0eM/X2eT83tDnMSew/kIrJ0OYdqK8K2cWMtTjWskcnTUtaQjpawkTbbbSEKJjCQzdCDsClI5TuPORuaHMUOtGmLGFJS0hHS5hou4uWYEknBfOZIC0rMImCOoxQu8+OXa869uikaUlLSEdLmGi7i5bQSxnVElOwX4pn5UefDIgDDCoWusnosgltS1pCOlrCRNtdtAS7wFr2YUDMDYGTXXA5PlSKh1YNhuRoT89VWtIS0tESJtruoiU0L9nT4NlKmoG1C+Qcqv0tYEyxh/F4ePpVaFvSEtLREiba7qIl9HmFiXPgcE4LVCVImgU65qqujznoeQvadElLSEdLmGi7i5agc5DRGAUsHUjAPSkU9gUydfOo0tjpJrQtaQnpaAk46yZugjasOEIJHpxBy9xpEFDfPbRe7SvcqjweC3AV2pa0BD1awkTbXe62UN1wIVq0Niwd5dwC5Dmg0gI2L2FoS2HP1Bld0hL0aAmISndhd33pPWMd0EI3tFVLTAtxh+GEeSixJaV70LakJejREiba7sLutoYl5hjBkgVncZtku9tCAK8phOiLR9oUty1pCXq0hIm2u7C7zlPyQxlaaQRccPZciWWnnDqFJBJlU9y2pCXo0RIm2u7C7mp1IfgyQPJDxVHJs3Y3ga/afZOSmfZMndElLUGPljDRdhd2FymOEHu0LCFNTjdbvoCi0KKOFFocnTfdbUtagh4tYaLtLgxIpO5atLSAB5v/TBRAqRdQdaqWKHgfN+WkS1qCHi1hou0uDEgNRTMPAddkKleSIKfgIcVMOiIOeTzO6SK0ebckJugREybc7lIq3jq5HC0frb0Nu+GKOdVSG8QUeg2Tx97kSr1bUhP0qAkTbnepFQ9h+OYTQxiowMJzi9+Y07XsWlPWwbSnx8+7FTkB3ZETDG6PJxa8fd7PDW49CkUnAZKKABfPUCoROIPfaKX4VHQT3Fb0BHRHT5hwu4ueMEcZleEi+KDmTCUz5FoC1GL/JbJEAvcwvN6tCArojqAw4XYXQUF9qFQYYVCz2817B2VuWuvku7YhqW9aCOPdiqKA7igKE253URSyhWeDxuy3mjrCt51XLkPs4gPVzD3sut1WJAV0R1KYcLuLpGDJAfXBGbBFP1OFBom8/TPlkYajprynhNe7FU0B3dEUJtxuoyk0u8Q4JehaDW45V0htMFCptWPgLJsmNHi3IiqgO6LChNtdRIWC7MqwzLRk86hcwoDSLXaT4Xp/8KayKzNdURXQHVVhwu0uqkLg2AlrgiIyZ1OqQkbfoccea+455LFnJqolJUtwO6oCMoX73G6512R3msfpTKnluYRoNjLbbxm7D0F2wW1FVUB3VIUJt7vcbn5gSs4zuMYDWEsAdS1BldTNtUYNflNm6pdUBX9UhQm3u2imlic48ZjNe/qpKiCCeq5AEt1g7IUfV8hfBrclVcEfVWHC7S6aaceYx+yXj+oeKnkr5LlqPobRvCuedVN3qfdLqoI/qgKy0G0002aXWMwJMFWDm/oECUcCKi6lVoPrY8/wQO+XVAV/VAWD2+M2uLfP+7nBbWSyVCEzpIEFGFuH5OyeG5ZCtObF57hneqD3S6qCP6rChNtdaN7B7FCQoDq72OY6GMg5VvAanHryTsYm3s0vqQr+qAoTbnchQrBoY6wNAnMDroxQ5kxe3yi24ktpm/Z1eL+kKvijKky43YUI0cCEKXQgN+bCjtzAYjY2zGGUTFr6490kl8FtSVXwR1UwuN1m8nN2OViuYN4zZgccp4hVUwdplbPTVnGXqoBLqoI/qoLB7Tajn0NvOafmwdXZGpPqHA7iMjis3FzJqeguuC2pCv6oChNud6nmFR7RHGcDC9gsVQhZoGSqkJCKcglIblNmikuqAh5VYcLtNtW8DofvNYNoMWeKKpB8L4DBuSaMeexq/MMlVQGPqoDi4l2qec2F+lhChk5zsr0Sg+aRwFPV7Ozaw8eVpJfBbUlVwKMqTLjdheat2otPlSF716aIZW51pAI5ikVu1cWaNxEhuKQq4FEVJtzuQvOmqhKDVpDwMGO8EJQUImjx3nlHsfpNIhYuqQp4VIUJt7vQvGS+tI+JrzrE4OY7JB4DYooFnYutbVom6XFJVcCjKky43YbmzZHLXMRcyc1JguTNj9YA5kNlWF6a6qb9fh6XVAU8qsKE213q3crsfSk9QivFnKkr857LGYZzmhOhRr9nUYzHJVUBj6pgcLvNZuYyxNFc6aexqDlT52cBUoBIo6mONCTsmcrraUlVwKMqTLjdxpnG4qPMXoXBPDPTDGUqWYTJZyUN/nGP42VwW1IV8KgKE253caZ91F5ir+Y9iYCrFFCxvwW1sCmEULFtShVoSVWgoypMuN1GoleWSl4Ba/MGN9eghK6WOYzpXkMjt2ftmqclVYGOqmBwu41Ej8PnOHRyIFOi79qh1EYWyoUWQ2XnH1/kl8FtSVWgoyqg+NsUj/fsKGUfQDBYZso0DGkjQtYQOwU/B29tgtuSqkBHVZhwu4uqMCtFOav/rng8jwHZlYd/oouWtWbeNHCLllQFOqrChNtdiJAQZA7YErB41Jypm7HbUIVkSULMGFOVTY1/tKQq0FEVJtzuQoRIijX1JFAjzYFb2EB7jOByTo5jkrpreiUtqQp0VIUJt9sQIVQ1cQiQi0VsXCJNVSEBSq65kitddmWmS6oCHVVhwu0uRIh00ZZSgZpaAKbeIbMG6F5K9JEp7po8zkuqAh1VAYXcXW43F1xNsXUIloZaqpDmsqKhQL43HaVSlU2qAi+pCnRUhQm329xuiKKje0jSG3CTDiXq7HJOYYSYW4m7brclVYGPqmBw83eheYlZS04Bis6l4FqmqtAq2OUjPnOsbpeIxUuqAh9VYcLtLp1Yuc42U7WIjbADd05gPlQhVnFSJWd1m2bz8pKqwEdVmHC7SydWGDTU6QDE6Cx2m6VILnloZW5iKpTQbZrvxkuqAh9VweAW73K7EdbWfe2g2Cuwjxa7sXlUUV8GyRDZBrclVYGPqjDhdpfbrSAmyxQqBNfnqmYi0D4idK9E1NR73RW7LakKfFQFg9ttqnlbbyO6aFkCuQicOEDWh51YeaQ4Co2ySaLnJVWBj6pgF8Jjqv3t835ucCvSuScpIIgEHAdB9oWhEJXAyiXirlRhSVXgoyqgpPsUjwfqDcuAEnQOuo8DtLkO1ImlY6IaN91uYUlV4KMqYEq32RrjQwhtNAcNu2Wmjh3kaM6UyLCmao51V69CWFIV+KgKE253ud1qaVR59s4jzQWT2iCPHMGXRJSRs5NNnVhhSVUIR1WYcLuLZmohVMvZUgU3kjnTHgVyCgKjhRqqoujjuOEyuC2pCuGoChNud9FM42g9e0cWsc3J43mWIsVWwW62KGh5REqb6t3CkqoQjqpgcAt30UybROFYK2Agtditd0g0EjQn2bOT7nTT5PGwpCqEoypMuN1FVbBcYLBggqK5AluiCtkcKGCSNBxz1bypEyssqQrhqAoTbnfh3SImHjwCSMUMHFkhZVVwTORTTj3kXbHbkqoQjqow4XaX6ZVO0bdUGtQ0m02TJaVqGIPSQohFNRa3K3ZbUhXCURUm3O7SZyqhiHfytlehz0H3TUF8l8YptrJrSVFYUhXCURUm3O7SZ6rRC3bnoHdJBjdfQSUIhB5zIW+h+uP5FFfBTZZUhXBUhQm3u6gK6EZj8QIuZIvdSksGN3OrORr8IqHirnGCsqQqhKMqTLjdRVWQGnNowe40jWqx25wCzVPT8jS6n/0Ku1QFWVIV5KgKduRvI2IV9RrRF/CaHPAoDlLtDZJHN2dEs388fecyuC2pCnJUBdRwm8yUR3ScSoRCrs/Gvw6lkwM/SC1lQOG0C25LqoIcVWHC7S6ZaY01kFOE5AIBY1coKA2we0qdpVTdNJtXllQFOaoCOS93keixzE4YA1nvc41H0gJFR7fbLQ0pEZ3u2hojS6qCHFWBnOBdRKw4pGY/EwTfA3DEWcg7GjgdlFpsJexanytLqoIcVcHgRneR6KNP6mITSDK3xrRgbjVyBssUQnVcqNRdcFtSFeSoChNud7nduo4oNRKQlFlemex2q8VD65XnhixMZRfNu6QqyFEVyMXH3Ofb5/3c4BY1pEwU7U6bxeMlW+zmMEGaSaHGlEbYpJnGJVVBjqow99DdJlUIWF3OBC7mOZImM6TkFIKSznmCsTxmtC+D25KqIEdVIIy36TMdhiqVEGBUzbPezUFuxJY0dO+dC45o1+22pCrEoyoQ3qc1ZszN82NOtu+zvDJzgVTGnOFAvXkpffRNvFtcUhXiURWI77NXoTg3ek8KhNXuNDf3KtAYUAOnYEGcG7v6TOOSqhCPqkBMepfMVFoJbQhagjBHQfdEliUUSxV87bFjinFskujjkqoQj6ow4XaX4nH1SaPzMkWsOQHJ8oWENYPkwW1kLyFuGtoQl1SFeFQF4nCbPtMcyFUqFXyJDzSvQK5awTFWjynVMTaJWHFJVYhHVTC4yV1ShZBbmPPsYW5cs1ShM5QuFsWJ1Oaqs8x0V6qwpCrEoypMuN3ldvMuhqR+zOYEBeboQKVncDpnILUYJW4SseKSqhCPqkDB3+Z2w6y+dx9glDl5fEQPpYQEI0QXXMOe0qaRNGlJVYhHVaBA94ndWmjOElAIrYrBTWcn1vCArkcXeeTwuAvoMritpQpHVZgrs2+CNrtj2mh2uVGhmSm0OifeV+jNu+RbD4k2KfRpKVNIR1QwtN2FBuERnERPgAa3GblFKGl0wJi5+2Z54a6tCmkpUUhHUzC03aVRIWUqiecAmsiWjGZfoOSs4D3TqH64uKsvRpcE03QkBUPbXdKE2lXVUAUYqmWlPQ9IbTjAUUqbWmopu9C2pJemoygY2u6SJcQcEmdpkOssAZGWIGdLT1u1jKGrc0U2rcPSJbk0HUHB0HaXQYKqSZnE2Y1mwRvPFc2GLwHvUGKvIfPjdrPL0LaklqajJ5DKXUpBZJayERbQMUcf1ZohpdiAlFPDrtHc6ia0reWkR04wtN2FAeHhqGivYE4zznbmCrm1bompSoiI2T0ern4Z2pbUhHTUBB803iYpLTGXqg0sZItzSOrDcqIOjb3EhDX2sWkpuK6oCXxWr83A7S5ztlKNjL0LjNLKXGM6lXmqEGsOUUQHy6aacV1pUeCzeW2i7TYdCnlwqETQQhhzvD2DKk9ZYeSMhFof59+X0bsLaGOkIyaQ6OPpLG+f93ODW+eUkdFBpOaA/Sw7MpxB7hJDwchSNl1uaYHfNbgdNWHC7S6JQonRaZiSFfo460AcJGoJAs6+Umd5ad3UoZAWCF6D25ETKIi7DefmM4+5lahKJGCpDjIlhhQMhZiDI7epqDItMLwGt5Mo0I/39bx93s8NbpWipIgIPejMFCyKK8l8K4eUS5HekffsaH7nbgvvyxM8fQDB+yKX/uLxy7zp//bm1//u/vdnnz787dGjD9/yt308f/l8vt53b9+w/wNUPtj8ieDpwdaft6eM+yMU6NNYfPIVPvv00ft69Os//kWXhcriXMQGqc3l704GaHAZqg/ZtYHNbZos/46ln3r+d5b+AHL1WPqnpv0Ic2wWFttRtpPcLTZGO92jaCrYam2bym3esXR8v6U/gNg8lv6JDoyI6mqIEAfbme49gSa7zKMTu76dH2NTbPqOpdP7Lf0BFcrH0j+RhaSHrHduGw/dzjTGuf9oDphOWEoT8X5PeTAv+ekPKA7+qC39BJj/0pbugVMM1Q5xG2bpaKc7KxcgxUgU2nBtjzDFK36aP4BLO5b+qWb0ypxzh66za05Hgiypgm9KjR26sqkIm1f8NH8AjXUs/RPNHRJ8CLOXKJZolq7DsiyyIy5YM1fXqe0ZGcUrfpo/gEE6lv4p+qb6IlnA200NzLOchZqHTCO3jppj2dTxv+KnP0R322vpp8ieD7D0Ex/JX9rSVLIObckS6Dl1MAcFbSrQvI/OcUuS95QrhXcE/Sc4ru95uo/G1P+Ph/pJAu0va2os2ZWmDZxYhsUVBbKXAaLBrvJhQRHucdTBL5n6LizZR2Dq7nLJVAa4B089pEPqwQOhGy7mktTt0bIDLpn6LjTZR2DqeUe3HirYTT4HK+YwOzdmcs0S2GmLaU91c6AlU9+FJ/sITI21d1fSsIC7BGBHDlKaUZlYODZ6HcR7orLAS6a+C1H2EZg6q5RCpUEcw0zNTcFcd5rzBV1Rbzeo2xSWhSVT34Up+whMbXl0b2mM2dmZH6rN5tBShp5kZGmMvWy6wGXF1Lehyj4CU3s/mFUCNKIwky0BTXa0J1UW4mg+jz19b+8uYf8zpr4LV/YRmBpFM2ZvVpYZgfvsQV1jqG2yZGV47Hv473cXoP8ZU9+FLPsITG2Bd4m1W7LFOgnwymZqZnAtdEEaofQ901jfXT7+Z0z9AaVOx9Q/oV8KdXFzaULOkxctahG42XsOdPNzH0zVPRe4LLFlHw8x+vM3NVvgZflzgzEmBT56niVlHgoFUfLdh74nLJMltowPW3YdhVJTHGpxmBuzetACbyiDFTBl7GTBeK57ilVliS3jw5ZdZupGWl0TBMRopzqUAEULAmOOUoPD7veEZbLElvFhy66rKmP1ISaEwr2br+YAOQ0GjznLdNQu7akflCW2jA9bdp2vjm2IdoVMNAsIXYW5nw/Ep9rtn6xuk6mX2DI+bNl1vnpopFlNxlHsAvfFQ54z+UL0nIInnzYpW7LEloXDll1XhBLIxeIztO4VuMy8uqcGpSfXiV2YcxG3mHqJLQuHLbuuq0PKcD1HCL7a0Q6aQeduQuRevLac/OPdPVeZeoktC4ctu66to4kmtGvbzZWTXMl8NWc3c6/ECV3GtoctkyW2LBy27LrKYPEkbmbTni0CbxaW6dwbpN5JLbmb895j6rjEloXDll3nq12p2l0ALdXbBW5heCFW0IqeMmUnY08EHpfYsnDYsusucIrcc06Qda5nsn9aXs0NavCd0VnO7fdUgccltiwctuw6vZq7UsgVXDGHzUkQcvUevPSmmQolv2fcV1xiy8Jhyy4z9chtlI4KJNiA85wUYn4azEt6dI1qwD09mHGJLQuHLbvwAmcJvjVIwgF4lgmXKJMI9yyJxWPew4HHJbYsHLbsOr16tOztW6GS1ilidihiEbgPNBBTDvb/e0y9xJbJYcuuS7aiqxQSz3Uk2fJqseB7cAHfKhUNM/vaFJYtsWVy2LILG3mk+BwbBOlseTVZWMbB0uwSy1CMKY5Np3qJLZPDll13gc+hYDUPiBqnqefA3VAKjNZySC3VMjaFZUtsmRy27DpTt0BehgeXprw1hpnaj2FG92G0UHJ5PB3uIlOnJbZMDlt2nYjZldkPhugbWl5dAmRNDsQSau8tBEe/R9lKS2yZHLbsUl/dedq2F4vAMWRQKRlmIWkcGUereyiUtMSWyWHLruvZ6r1hrmiJdBRgTVPpqAqltxpaCSHlPSJmWmLL5LBl1/nqFGQOq4Ic6qwt886Cb4vNOIlLuVZXeI+ylZbYMjls2WWm7rVEN+vAXbbkml1tlmzlAsX3KI2pUtvkq5fYMjls2XUiJoVQSDrk5PKcOOlAZw9uGRJxZBUae4jRtMSWxcOWXWbqpGQnOUfILimwuNmzVQUacggeh7pdEfgSWxYPW3ZdWIbJ58YZzCdbBO6bzrWTA1zjaifbt7qpODgtsWXxsGXXmTq0wHZ2wffZs9XN1BaFF3DIo3EK1W+acJSW2LJ42LLr9GqXSyUfIcUW7QK3jCspWpRGwWFNXR3tGZChS2xZPGzZdWGZhtCq2ZZqmiPqIkMqWiA1oqiSXet72vN0iS2Lhy27ruCIuFmaVcxNy1yeWqbXzhaQB69N0pDu9vRX6xJbFg9bdt0FbvmzClaQopZsCSdQ0WF5tZBFZJgs695j6iW2LB627Dq5I2LqKAksDLNTzRXN1GZvp1Qrdd+97tnZoUtsWTxs2XWdmBxLYQvGnMQ2L3CCkhtCr7GjJWAsm8oIdYkti4ctu44YDV2rSx4kTwoFx4A08oBauFCoNTrcw4HrEluWDlt23an2dlV76bO1msBy6TiX8jRovobRmQjzHrZMl9iydNiy65Ktyo0t9JqL+2bFqHaLwGsCir1WdoqjbvLVS2xZOmzZdWyZc8UFRKhq9raMiyCTE/ujc6gjU9E9xKgusWXpsGXXReBBtQghtBH9nIVCoLFUqL0nHi7a/b7H1N4t0WXp0GWX2bqF2lWJwZdhITjOXvohCq2WjNW8eMY9FUfeLfFl6fBl1xX9e3ScZ++Os6SafSqgZn0IxUfOsUna1N/h3RJhlg5hdl0QXp0bbPF3oNmhVwfNyVYVfO922lPWwXu4Ue+WGLN0GLMLNWvhzJMii86i8DDLE0IXKJ1CQtY8tp3rJcosHcrsulKU5orPrUBPdnPzXGCd6tx+mux2Z0utc9nTuOXdEmeWDmd2XXbtW6RiwVjozvw1z3Mtc+aoH75hCzluYsK9WyLN9JBm19na4Zwq281VVzELq5q/RgbsiKFrJ0l7KhS8W2LN9LBml9k6Cmam1KHTzK9xLmFyrUEdjnKz0Cjqnr3G3i3RZnpos+vicPFu1N6BwmDg1JtlXzRAohTsKRTe1H3r3RJvpoc3u+5ce1+b3ZQgVaPZuiFYnjXrUagVCYjVbbK1X+LN9PBm13Epajl0ZwQSCcCdIySKDBRRuw9KBTfF4X6JN9PDm11m69Br9N3u8KTUZv8WgvaOlnhFiUFTRN4Um/kl3kwPb3adrck77DLA4mKLwymg+WvXoPciGChbcLRHvPZ+iTfTw5tdV5PCzkmewRjhbNZzDsxnz3lmww2L1xznTXG4X+LN9PBm13Gk0becWwLBWuY4eA8lVzO9RWUxFg1lU2Om90u8mR7e7LpiYVJOmAY0nfPBle1cF7vSB1PNTmWkXTmXX+HNyB3e7Dr9OjbftWVogt789UhzinCwdDu5XoMjGXuauLxf4c3IHd7suju8hcqTAM/FpbkQ1U8+vM02XHQtzZF2u+7wFd6M3OHNrqtBotF6qn0Wmc3VW3kOUhCGMiix1hKxbapB8iu8GbnDm13HkQ4aUVKCjM1yrh6/a8TNIUd0rDHRnlE4Hld4M3KHN7suvw5S4ugRgptKZsZZjRSH+etehi9Dds2t87jCm5E7vNmFtp6jMWYPQMFq+bW0uadHIbZCodSCw23izXCFNyN3eLPrbI12cjkz+BDCXGsdIc2F5jRYgg7prHvarj2u8GbkDm92nb9GjDXVDIhzSmH2FodjiDCipV8Wn/cQN+XXuMKbkTu82XU6F+kI9geUMGsVEmc715VgkGonPwb6XbZe4c3IHd7supyrJ3ZIBXCWH3GOGbLQgNCrqvc5xb6nHdfjEm/mD292Xb0ZtzkpJQP5udo6FwTVquA0aiNyLfZNfR+4xJv5w5tdp3Nh9YXJgrGmDpjQTQYtQPWN57Vest+Vcy3xZv7wZtfVIGnCFHOEElu2nIvm5KPUwTKxNkIJbfCeQSlzWNqKrQ9vdt25Vh0WfSO4udiaXREoleOUvSpF13Ibe2YqeFrizfzhzS6zNRXvW0aEHpOd69ga5KQEk0SpiSqOuIlLoSXezB/e7Loen5AyemmA1NKcgJRAo93hpeSMpRSMuik2oyXezB/e7DouxeLhjinBcHMypaYIqfCAWmsc9pI1xE11pLTEm/nDm11m65L68N05kFQasNQBiXoAaezZlx5H2KRz0RJv5g9vdp2/zqhk+RZwCh14ZIIkFEFC5dI8WjC+qbaQlngzf3iz62qQsGHxNCCmeYc79JB9GXN/TxspS1Xc1GtPS7wZHt7swprhEaILAaKj2c+FGYqqhWqjF4qjN8ZNdSm0xJvh4c2u89fVBZ9zgaCz/7qXCGXkBOJmYYpd4OR25ddLvBke3uw6nWuQOWyMUMtcBiDCoI07SExBShNHm0aRelrizfDwZtfFZq41jV2h9ebMS9cMyna4kSzzJhYL3DbF4bzEm+Hhza6LzVzyJZHd4Q/+Os/B4eaooc7NPZU8JtqUX/MSb4aHN7tO+wg5eddnbJZmnyYrlEwZcg7ZorahZVffBy/xZnh4s8tsXasP9p0FqKCYv84OClpYrs1R9uJ9503+mpd4Mzy82XV9HyHGEdhNyqzNuQqTD69h1qVUhz2xp122XuLN8PBm18Xh2Rf2LUAq5IFr8JCkErA2T25S422Xv17izfDwZteda+dFtOhsx22zT5Msv64JYhPiYjc54q44fIk3o8ObXWZrrDySR2eBtwXj7CSCinMwUh0ovkvdtELT8xJvRoc3u+4OF++qq2w3t87ZODlBDpLNXydfh9cW86YaJF7izejwZtfVDDesrcY0pylYfk2NIEcLyxGL54Yxa9jlr5d4Mzq82YXaB8YoTkD9nB/e7TbXpAJu7mpy2srYtDDVhyXejA5vdl1dSpERs93cwXKs2ZPrIaeg0LVYNtZKVr+p3iws8WZ0eLPregFksJ+qtfNu7oBwBUrrHrzd3wlzGrirBiks8WZ0eLPr+PA8IsaSZglpBU7a7DbPBIEHqes9o99UqxCWeDM6vNl1daR55MYPI5DizLlmDRLVCkNC9ea9LRXb5a+XeDM6vNl1sVlzNXHJ0Fu22CwwgxYL0Ebm7nwbpcuuc73Em9HhzS6MwxOVUAa07DNwtSitRLbEy5EvJfgQy6Ze+7DEm/Hhza6Lw3nucyGFJCnYuaY+tY8Mw1tUVjL5NDZpH2GJN+PDm10Xm7XQUp47FYU7cOsdso8EHcOITtrodVfOtcSb8eHNrtOvm/eUQgUdaME4lbkPOXQ75p4jjYrVbaoPD0u8GR/e7Do+HCunMRDID8u5qFp+PRfcZ0/RktvsHW2KzWSJN+PDm113rllKSJMKz2nmXK2AUkJQtGRMZNTsNvlrWeLN+PBm19ma3BgkDVygMOcgzflmxIDDdcGeXWu7bL3Em/Hhza67wxPGEFuHRm7OLXTN7vDUoJdWffStWj62ydZLvBkf3uw6W7empXGGEuYuNtEKGUODhAFZ5vTKvsvWS7wZH97suvzavo3UOYjzcLOfNUgYEWruyJEx9Lyp116WeDM+vNlltvZOMbpoXpos+rb8OoO2kexKj+RkYBy0Kb+WJd4sHN7sOk2z5NA6IriReM4PL5ZfxwAi7CxUHl3irthsiTcLhze77lzXUoais/zaz3mkqJBqUzB3WqSWVuKu2kJZ4s3C4c2us3Wrdl1rA0991gzT7LU3g0uNWQoqY9y0E1mWeLNweLPraobDyH3G4RJnj8+cUZlLyTByU+5VOqZNto5LvFk4vNl1mmYWNMecgFKefR8pWs7FlmQX313GIV02xeFxiTcLhze7jjfD4GoeBITzXM8uvmLRuB3uVhRpxLZrvllc4s3C4c2uu8Mz8cBhFrYgbeZcc21qEXAWoGPk1ErdpHPFJd4sHN7suv7r7HtiTeBrprk7VSF3u8hpyKippMG7tI+4xJuFw5tdV6sQ5pq9zFD93J3aRoaSKIEipxpy9rlsyrniEm8WDm92XWwmLjtJbIG35jnQzkGKc7RdDjKaC77prjt8iTeTw5tdx4dLKOjYQahqcXhP5q9DcoDOpVJK1bBrr31c4s3k8GYX+mtpjszM5PM81xSgiMO5VLMnjzlR3FQfHpd4Mzm82XV8+BjdaUbwmOa5nhsCinbAaJd4qCHgtvx6iTeTw5tdd66db9i0Qa8PtYUtQWrkzfQSc0th0Nhk67TEm8nhzS6zdSDvPCpCbm7q16NBKhWhDcEiohTqphmVaYk3k8ObXWZrslOMw3noD3sBQp89ubXOZbmtBcfsdJO/Tku8mRze7DqdC6kXDhWoyBwinghmayZQi65XGXnIplqFtMSbyeHNrrO1j6NnFegWiQHjGBaH9wzIdUi3R9uunty0xJvJ4c2u48O5FHPSBTJZCM4hC5Tm02wI6MIxhtQ2zcZJa1zK4c2u40jNX3OIHXzJxc61Z7AMTGC2fSgOdlk31ZGmJS4lHt7swvw6VtKkIH76614tDs9zvllxqDRK8kM22XqJS4mHN7tOv46tpBIRuqO5nytkSNFMT6W0QSn6XjfNLdSl/Doe3uw6W4/ho5QIYcyZ0iUwpEr2T69eJdcS/CZ/rUv5dTy82WW2duqpIDmwCK0Dxzk/nDQD1eqa5V1t7qneY+ul/Doe3uy62Czq3GPfzMI+wFyGDVnjgDzQ58GiZew610v5dTy82XW82SwdLUMgqgtzkrTZmtycb9aokTSpusvWS/l1PLzZhXWkHpsrCarrU/twGbKLeW55CTVWFsmb+HBdqkuJhze7ztZzqpVngUQyd7FFAY1u2B+9Be+9Q96UX+tafn14s+tis8HJPLOHjnP2LM1d56lkiK3VGHK0c71H+1gbHx4PbXaZqZOYSw6zy76jWspVLOUKMcAQHCpO4vB72j7Wpoenw5pdp16H7KS0CKLD26mOZU4jnasBLMdG1oGyZ5vmOzG4vt/Sd4nLnvgV/9KWzjRidzxAaM6n9FqgPAyz8+xGGolr26NnvmNp795v6ruEZR+BqRMjlzwa+OIsLEP0UGroYBGZr2L/I9kTlr1r6icut+9NfZeo7CMw9bBcKzo7y2h/AgepUKLd38MVy7BVGvc9yvW7pv4zrvouUdlHYOqQtdfKAUKZyRahJdaaBAKqBeOdAtY9JMq7pqb3mlrvEpV9BKauPCwqUw85zlphO8ygQRK02fGTUCvVPT0AvBKV6V2UzPT/39Ku9OCd1plLR+DYB5ScGZrHEGJEzHVPxx4vRWV6FyHzIzC1GXhKHh2wlwDsOoFW7yHacXa+xtzrHnGLl6IyvYuO+RGYulWOUjrCiHP5w1zqUohxem7FbA67pD1RGS9FZXoXGfNjMHXHGEnEvDQX4NQFcrL7vDaLzLtSELcnKuO1qOwuKuZHYOpQCLsfCQR1rkzFDjn4DA51ZDvkTLRn68M7NUfhPZYm/yH7M+ur52ac5/nxK/UX/Wv70L/qb35owB9/8M9fvn6TX9b+lO2+f8zedLNf8cvffPHVP37595//9h9+95t/+uLzL/7uiYtpvtX3vuT3b+v1Uz/sVX9hv+C/9N/mF/1ly69+9+1zn30zxuv+5lefgH1i7Z9fPXwIv38Aywx45Me/0rcfzHev8iQoHz/DO2c5z098y08/4b2H4O2jP30Qvv1J7z9On77nY3rqud992g+H1r/nc1pLmuYP7u/5QW8feWzVtw8YCh+B+QnYLh7d0ke2e7oBpjFjL+5QRiiQks/RZw3N7RGv3jm6Tz3/u6P7AVH2L+no8jm65+iGWDGOOfYiDAauyKBsThh1jkUoUtKm/sp3jm58/9H9gKzpl3R06Rzdc3RJoq8jDEA7p8CtOSglZKihhU7Bj5D31BG8c3SfMNz3R/cDsuBf0tHFc3TP0e3otCTROf4zzck0FiuLOvDdp5bTLJndUxfilupCTq775NH15+j+3x9dRKabnF4nTmsIAeaWYUt3YwINRSGUMIaGmkrcIzW4tVqfk+8+dXzdOb3n9D50rfuSKAi0HmZ3K3rQXDoEoY7FUaSwZ7KnWyvfOinvU6f3+N5zeh9kfoclzxEERN4Be/sjy5zkqUXYlZoo7Sm+dGsVeSfrfer0nqT3nN4HEI/AWNoAT8TAxc8tk9lBEwwlVRdL2DNp2S3J+ekD5Pxf0Ok9bPMv8fR+9ukf7Z//8cKf/SG//u0f8sv/0V//euQXr/tnn77zlbfPev76t9/9gN+9zOVFb98/+ccPvP2eF/n1m3/qw47rH37//Ov+a3TI4BiQfu/1r53/66B/5ZWD6H+f5SU/fPLbV3n9h2/+9bffvHxjv/Xn9uer171OyL59t+99/NtX+P5D+OoPvb95VNwyv/kHX53f9NmnD0/99f8BB78QtybKAgA=</AdaptiveCompressedXml>
</file>

<file path=customXml/item15.xml><?xml version="1.0" encoding="utf-8"?>
<AdaptiveCompressedXml>H4sIAAAAAAAEAO1dW29cN5J+X2D/g6D3GpPFYpEcKBkEmWDXwGw2GM/TvvG6Fla+QFJmJljsf9+i4jh2qzs6GnQ1zrSPHwS5u8XmYX11L1Zd/eHvb24u/tpv767fvf3q0v7OXP7h63/9l6tXr3u/v3jZvrqMlcfotUEdJQFFRMjkEIJBzrlx8sNfXnyf3/SvLl++re/e9ItX9/m+v+lv7y9e1dt8X1+/z+1SVr24uLqb6/6xj+u31/fyjXcPr8rrt/39u9v7V5+/++FNeft9vr2/+/jfj5//QV5+2GSwngrFAt2WDtSDlU0Sg8eIsVq0ufbLT/5eVvjTu5o/+5IPr1+3i/uf3svD8OXFi903a7+5+aa12353d3H77m9fXZI8e3138+MbOTyz5w/+p//0tQ0xmKsX89fPdvBi7xau6u31fb+9zrtL9ZuHM30ldMktv5fPzCfHy53PzUd4e3ef39b+6J1P3pNdN3nIH775/tV//vDvL7/903ff/Pn7l9//Gz5+iLnVg0v+sq27fV/24b2L67nR5A0/3uzD5+aBX8gHr+9/+svD2dt9u5j7+LDinh0e2MfHN+Tcdo5/z0FfvfgVWL8BN1NCTMYw9FwckIsN0ugEZIjiwG5yMjpwo0Vw47TBzUZ3JmirZBpVzmAwDaCSKyTjDeSMYaD1jkvQQZtbhra4oc1GeyZoy2akkpKDQLWKbEsGYvUVuFafU+4jtaSDNlyGtrChzUZzJmhrlSIPMtAiedGfZoBoVoRY2GDF0GzMOmizy9DGG9qSj+FM4GYMDo6VIMUhfgKhwC1bA5UGW99zDMPpwM0sg5vf4JYo+HOB28hIjhnkmaz4zuwh5REh1OIaWnFOTVWBm0vL4EYb3GxIZ4K2RI4C9QbGtQiETiw3shVyEl+omhprLzpoi8vQ5ja0yTGcCdqc+AIxN4aRi3ilJolXmgMBky+25xatU5JtYRnacEObDediuKHtkVJCCJnEK7UOISE6QFer2GzV2kA6aONlaLMb2mw4l/hupFxsEb9gtJwFbSaLBYfiMKRaKAbXHOt4pXaBm4CbYEN2SS/etvtlYsIv/a60blz3MlLEZqE2Jzq7uonr0MQHRkwleT+CDq7dsjQZb2kykaLn4v0Oit6J1Q89JfFHvE0Qq+nAIflmTAmBUQdty7JkfsuS4SOz6ePH/tnQVnxMzWKGbmeWzHQvaHMdTK2uWBbnt+uUANgFWTLc4npo/blALQ/ObGyD6nMDQvmR7EggWtS7blLvTich65YlZP2WkBXBdi7p/xZ5RPHkoWQjatR6sdfECwETyTWPNlkzdNC2LCHrt4SsoG3PXh8+9s+GNtcqphYdlE5FjLaEUFy203LzPieqtOvlHwttyxKyfkvICtrOpdiklNCLrUl8gljFIS0IKTcHFGvoZmDwNeqgbVk+1m92m6DtXIpNfIqhMWXwnkjQ1hlyzB6y99a2YrJ1OmjDZelYv6Vj0fK5pGMjZvYDG4QmxhuFyFC4ZhhcbDLsHDadImFclo71WzpW0HYu6VgUt7NyqMDinQIVFp+01wAmURvieo+86xAdC23L0rF+y1oI2s4lHZsjtxhNh5EEaBSLg5QEd95YShgTodEJ7eKydKzf0rGCtnNJxwbXvHepwKi2i2yLA7IlBzajjRFN8V1Jky5LW/ktbSVoO5e0VWuGm1hu0PssoyvdQiqjAafuTa4zR6qkSZelrWhLWwnaziWXMILJZWYQfO6iSSknkW0pQs0jj26cZS20Lcsl0JZLELSdTS7B2+JLiNCDE5/UoIec4iwRTtXkwI2U0GaX+aS0aVK0/mwiIM03N6qDjvNyNJLItsEEcZhRQg1e6KODtmU+qds0qaDtXCIgORk/sAfA4SoQi09avBHIteS97dlzVZJty3xSt2lSQdvZREDYRXH8OmDrDsiWAAXlN9eG7dZWJNKpAbHLfFK3ZeUFbecSAXHVExZ20EKZV7u4QqnRApsQ7Sij+l0T9VhoW+aTui0rL2g7lwjIcNSSqxkwhNnexmSIjAO87yUZl0oYOrINl1Uc0SbbxCc9l4ojK9hiNgStzxYQjtyUbQ6yMT545xmtUgRkWcURbbJN0HYuFUdcajPRe2CLNPOks/zDBQi9F06h+tKVMlcLKo5oKwARqJ1LuRFntKHg9A5m2gpbghKDOKTG08DYcq1KfbsWhD9oq2xDtrtt+j5+7p8NazXFHik7MGGWfyQTIAbXgeNoxAnDyDpF4p9INbvnjH7G2pepQW/7jTzgX/u3+aa/bfn2uw/YezfGXb8XNr28aD/ePpzBxNiDLXSwRWb9sMjLtvf9zz9hjTGCpt/+k6c/cP+wq0Pf94hF4n4Wmd90cKUJ772n9CTzns+t3ILUekeGHKIRZdEqZCxinHBIo2IsiDph8k94Nxxi3S/T1XqKdc3GuhvrThOPGJ2pEVqI4ru2gBAderDJZZMGet4NCimo3YMm3peZcHiKd93GuxvvzmYY1Ngl8ccoNQQi8dFK6XmW3xTqqfuR1Hl33+cfWPfLzEw/xbpgN97dePdhKIXxZD1CG0EM5eYTpFI91NJ79qXRUGoH9gnv7jmiB979QquBn+Jd3Fh3Y90ZqRq9tEYR4pAfZFKAVB+cX6zdFfQl6PRp+YR199DuZ9b9Mq+NPMW6m9bdWPdB65po2AYGl70Fqjwg+jJr7VyjNpoRFtZmXX+Idb/M+4VPWsyb2t1498HbDSmNWCKMTizerp/t0UqGFEQDO+HsEZs279Ih3v0yb6I/ybtbpGrj3QfetSZH2wIYaxqQaxmiMQlMH9Ga7tEZpXFzn9Qa74H+LxVS6Rm1BDe59Jvdde773++//l/zf4KD+dvOuw9/8utUyA8PIHLlM0Z/IPqedP5hkC5M8h8A59WLnX3tPP7ugy7tUZN7630gVCQDFCxDcaECCgSydS24qjPEgZ+OSj6nG9Kq6bxXEJ2WzjOza5Jzoo+TnXfaM+TGZt5pz726GkbWGbOGT7P0c3qsrZrOew7k1HS2xXc7p7DEUQpQigQxIUH1pg1iYfagU5iTnk7ub50bL9EpVu0vsPH2mniH7rZ/8SbeiduOiAoOjUQ6hznhpsc0r0EY8CmJN5VD1gp3pAWq+MvM7X/OuqR3UXqJe5Y23l0t77JwquPZWLTMFt0Og5hXmWBgM2VUSqRUmGMXFNV9oYMHnkwz7M0zbAy1CoYS59NjLR5KdDN+yAUyYwPraqPhWotV596MXVAu84XOjfnHymU2hloFQ40W56QSD6akDmQqQvFWHMPkYzERo3E6JSxEy4J6z7iLtuogwAqCer27MWh20XdCZnJ+NtXvGTiwCQlNaFEnCEBuGa2fkYDZaP3EzOfqfG2tQRy5Cq1tgmRdBxdTS7Umm5sSXy+I7E1aPyNRvtH6iWA9FhJZHWEOlQdKOCB5zkJ6HGF4M+ruBcNj0douo/Uz6pk2Wj/RgmXMjj/RAJLvs71UEBlOBN7ULkZVr9h0EjNkltH6GTbwRusnbuQNJldMAJ9smde3rbg98t/sih+uerZKDYddWkTr+IwAwkbrJ/i6uMbdZXA+i2MbI0MUSQ7RBpvzLEklpcnScRmtnxHp3Wj9RPvTwN53F0Vyz2nOtoiV1nMGn2vFFCLaoVN7/OnM+t+i9TMSchutn7DNilhhLTQIZd6l7mWI+MYMxqIRCFCrXWlIIy+j9bkk2VdA62yddTQieFuEr7sRWkeyc85TsyPF1ouOvuang/3hXOyyFRTNhNj7sNygjyw8PYaFbBJByTV0tKYOUpoovawQLp5LgdQKeNqkgthdneOzUHxr5yBxbiBEb4gmDmt0/C27zC57TgOljdZP2GW9U5i62tCcFG9pQJx9jGpM2VEgX7vOYD67zC57Tl+2jdZPyXAWLU0FLPsEVJvI8DEqOFHiwcVcWakBn11ml9EWCz+eDT6SN6Z1YMcWSP5B8TWC6yLDeZrnTqlt8TJ9TVss/Gi0jsgh5OwgejuAShN93f0A68QAD7mOmHQKmu2yfCZtsfDj5TM9xpASQkjzIqhJbcZHEUSut1q9M4xK+npBPjNsQZSjEbp2XzpFhsZFlLUXn7rU4cDZWsnknEnJMOOnbw2GcwmMrsCxTnbeRskRMPsidBYdXXxxkHOMNYmuFkpr0/nQze5wLsmOFdCZk4++BYJandA5cIXciMG77o01WHpUp/Oh5htxC5QdL3hScvTZMwzbZ7K6FjHGCgGXGuIsVuCo42Tx0/2R4rkYYiugc0nUSjdB6OxIDDExugsiguc0xkDvitLtsk/ofLD/ZDwX72oFhO7ZFq5YAdkHoCEkT5nkR2HTsBkeXV1wH+zvHc8lZLICQqfmsfX+EAXNYokNgtQyzhpCzAlxVKvjRrtlbnTcQqHHKz0J3uVCQ2ywLkxdqnhXhioUl62x6KgoeVduWVnw2fD1CmhNPThyvkMLVpg75QKxRoQcvLdhVopWpZKyZWXBZ6OsV0DrzsMN2xisdwMop/LznX9LRVi72eaazuVDt6ws+Gws8BXQOhNTlX+AMQtfey+0ZpvBCE83jj05pU60bllZ8Nl41SugtU3O5xQNcDJ9GuFilkVD4KxLpuZIISvNRVxWFnw2kbIV0HoW+2PyBB3HvEBuB0RnPIzMzvXWxevW0de4rPzkbKLfK6A1Dssh9AwhkwMK0UEatoARX9v1bIKPShMol5WfbBmt49F69IGMrsMYs/wkRw+xjTkOsuVcB2VflGT4svKTsJUFH6/8xNYSk8/ic82rmLPHWmIe0DA6F32tQn4dWi8rPwlbCeHx4mbZ+dZTnWODs/A1eiguRfCJeyrNETklfb0sbha2uNnxslvec3HIMIIpc0yeF33dEdAUysVUT1GnMRcui5uFLW52PH3dUszcxKv2bvrXjBCJK5hK0diWOlmdvtW4LG4WtrjZ8eJmxnTsccDATkBiiENMHMUOz2zQRvGxlXqiLoubhS1udrySf2OSQSeG90gsMpxnsVEQzd1sD9SNC14nboZL4mZmi6QcT4J78t2MARGHaGscDNnZDtl2jKFg6agjwWmJd223+Og/SOmrF+/lv7/2yrp6ne++fZ3f/ne/+3rkm7t+9eKTVz5+6vru2w89s757m8tNb798+PEbH/9mX5etRf3aDvVqe36ftgM92g71Z/vYK+27TzqWUjL7xjc8q6/aoqKFX1fY1+vsQJ+zq3Z993Du3z3jkbxZxSMdOvC45t15u+rd4ap351a9O1r17oKwxZ4ukKvZHq97e2Hd20ur3p5Ab9Xbs+veHq57e27d26M1b88mkXt7hlGsZHs+rltrxHXLvbRuuZdWLVhsCqtmjbRurZFWLZZtiusm7qq1hp8dFta8vVUb8zaldWNv3b5GWrdJkFZtEqBxa8Yem1WfHttVG1RsV20SsFk157JZtdxjs2qlhgbXLVhWbbGwWbW9x2bVxjwau27srdrPZbNqrSFnt27irtoksGnVYtmmVZujdrrha96eX8v2Pp2R6nxyezb16Hv21dMcmI36+fph70Mfb30four6ka3q+uz2TRA84vnEQ2VDxzr/PTN2j7p/XXz63X5WR19/X57/mOsH5fV1+csn5fNPyvInKdM3KdM3adNXVz6w1cUPO235ryvfeHdI6JHXD9r6kXX1F7Py+bMyPne7Rxx9fV35ycr2G+8O/Djy+sEo45908R/2OsTHPf+L23c3Nz++/4+HSmrl4/K66pJJ2V1C3fWnO3NCcviobX0pw8lqa2dl6ep0rVN2ytLbKVuPpG296K4f9laRH3N9XXEalK33YHXxGVCXf8NuT4Kj79+dVDsHZXEUlLW/crCLlYN1HJXpm5SNbastjnTpG1CbnZXVDSqLa1TGDyqrS+VgUVBOFjyatnX09bWDdad0NnVpHXcHMBx9fe39K3uyyombqOy6JqNL37n+ST19ZdGk7KlF5TheVCb3jEOekNzBaKdltdMu2pakdlnFSR23WWVxUmGibIcb7aSndtD+5OQ45dcpe5GsTH1WFvWsLHtZOyWkXBLGykFRVg6KsnZK8bTSg412BYhy0Mwqs7PVP/9Tktsqc7dyjI6VY1ysnJJg5ZQEK8foWDlGysoxUlbO4LNV1m7aMVJtz045RzDl2ynF6e6g9GOTQ1k7B2XtHLS1JyrDCU9rjHll7UDa5WTa+1eWrqRdn6ZsHXll7ey18a9svXhl7b/b9PrY65OydepPqz29Mjt7bXbTJgeflByszH2srB1YWXqzMrlZGa5BWTsE7fo0ZXwG7csmyuKOT5pTDto5ZeUSgqBcQhCUSyzm+Z+S3MquVkDt6j7tYuNwSnJE5TRTVE4zzTTiSdMc2jlfZd2kfJGclS9is/JFZla+yBxOgJ9TCnPtrJnyvfi5/5MelzJ3KJs6rGzqsHKbiHDaqH7QTuIoW86sbHmyctcUVu5qwsoFbKxcYMba92qVu06xcleWyb8nti1PmnPURW9ULgCL2gVgyrcy5/mf8hqL4nddvfiNoXEf/+RV//Wvrl48GuZ3dZPv7v/cx22/e/2X6zf9azRIYAjQ/cWm3xv7e59+ZxNGa+i/5nDCzz/9cZm71+/+9u27t/fyjS/l5+1dr3O24cdphAff/7jC6+t+m2/r659++Gyy4e47nx/BnIL4vZztxfzlpZx48TE1ixm6TQPIdA+xug6mVlcsx9p736XCXEX29d0kwnXfHb23Q1K0+9JE+wh5YCjkAdi8+M1NXL17/3BcH2ZYytL97+/z2/bNkLP86vL+9sd+edH6+/vXH96sNz/+jLiL67s//vQ2v7muX10+0GJ3Vz+PkpyH+PnL9fX1TZMt7Tmsz4/cVU9Y2EELJQIhVyg1WmAToh1lVM9uD6YfrZN5XgwyHbB1B2RLgILym2vDdmsr0hwqumCdZPzAHgCHq0BcHBRvEuSWvLc9e66L9hObb25UB/1hIjKSLDGYIA4zSqjB55aXrNO8Lb6ECD24IJBEDznFKj9SNTlwo/xoP8Kpj4//6sUhTngWi3CpzUTvga2wOhWW/XjZWei9iOtXfemPLNxnssi+xlJfMovYyMgsUrV18kCO3GQRB9kYH7zzjHYRJIejllzNgCEIiziTQVYe4H0vybhUwljEIiOYXDA38Lk3IMoCbZsi1Dzy6MZZfgzJvdBuhhv7Ab03Yf3SLaQyGnDq3uTqR1i2TnDNe9k+jGq7rBOH7EcOyWa0MaIpvptFrB+5xSgiZCSW54rC+ikNBm8siQ5LhGbfMOJH66BJvXKowMLxk0UayAsBTCIRRp5GDstECGY5HWwQWhDWD5GhsJBvcLHJsHPYFj2XTzE0piyEJmHZ2hlyzJNvvbWtmGzdvm61j7VjCb3YmoCDCCCqBSHlJkiKNXQzMPi6aB3XKqYmAC6dCpBPCMVlK6rWeJ8TVQr7zJjH+Ik8opWjKdkIfqxvEAtFMJEEEWiTNWMR3cecUm8bVBHKIqrlR7JDQI3oXRdidreMLyh6F0WV9STcQN6m+Uhdjiv5ZkwJgRfhp5eRIjYLVTSInLPLkCjIw8mGUhE1JIyxCIe2R0pyuiGT0Ms6oReiE+Os1iDazdpAi+iVco+5MYxcplWUqtA9EDD5IhqxRevqknWSiK5AIjKMm/yOzkAkO1WZja6aKuZVWbKOGRnJMc9TsYI+UUEpjwihFtfQorD8ov0Yg0NsOoIUh8gNElEYszVQabD1PUc5pEU4rLKHQQZanPLZGFknGRQwssGKodm4iF7ZDCFvchCoCr1ckvOpXsRIFWAKDUZqack6lUyjyhkMTiu2ZKGX8QZyxjDEAnVcFuFZEDtH8zH0XKa+iMIXYxozhiiKjWTEVlokn0XmCV8WsaqLnHMXomUikatCqVgt2lz3KM1nmDA7r/+i23+Zff7qde/3OxPTp0/x2avzj65ePHz06/8HT8LVe1tNAQA=</AdaptiveCompressedXml>
</file>

<file path=customXml/item16.xml><?xml version="1.0" encoding="utf-8"?>
<AdaptiveCompressedXml>H4sIAAAAAAAEAO1aS2/jNhC+F+h/EHTnevgUuVCyWKRBG2CRDTY59TYih41Rxw4k7QtF/3spx/HGthRvgKooWl1smTMazvCbzzMUVb75crfIPlHdzFfLk5y/gvzN6Y8/lNe3RG12EU7yqIQojCGmIVZMaUBWRRsZBmWlDQY06jy7xDs6yc+bhursDBf+4wLbZLHJk7EsK5vO3E8U58v5eng9msZrul/V7fWudCNM4nus22b7c6t/lYbXvklDhQkEDJ1zTLnKMKsNMued8x4jhULmT+5PFt6tPO5Mshmfh6z9ep9iMHk22xd6WizehlBT02T16vNJDnnmV4uPd2nJVI/+7/T1lJez7mtn8lnv7KWv5y3Vc9w3Qwu6o2V7nZDAgPdJpwta5Ht6nffLpsWlpwPJE1nyOKT4rt5eXr+/+uXi7N352w+XF5c/i8MAOlcHTT661fRNVlMH/CdKOUDLgPX5g262irGh9iRnPM/Cx3q9CDdpvbuAOJjDkB4WZmPlIvTKdzU4AJSzI7ccV2jXXg3N10mzFNC8/XqzThfbt3oPMw1aKmcDy9Snu1ntbN5BL5QcWKoDx1y/Y+WMBubaSvaB3QpSIu7lc0/mdsE9kvQ56koiLSvFAgpgKgAw67liJkYOQYB1iGNTVw9QV0zU7aEuTMydmJtCUQ40hFRqQYjUEMggGPJUg71WCiNoJ3Q1NnP79DvKyom5Pcydau7E3HXN1VFFIGSCnErtsk3MRY8sSGG50c4Cjd4uFwPMVRNze5grJuZOzE2hIAKSjIZVRF3NNYE5EpJJTVwZS+AsH5u5cmijK4uJu31b3Ym8E3nXDbOCKorIWdABmbKWWKU4MMJCChXT/tePXnZ7Mn9DXjuRt4+8ciLvRN4UiomWS+EVixWknplUZFZWnpGsBCLXOig7Nnl7sNuQ103k7SHvxN2XcPef5ZOPgVsXgBXGeZZKo2CWjGGxcEYWUFDam47CJ/WNTzDAJ/2/ZNPOH7fT+ydmW72DtOT/7n9uXYm0W3Kpz5JkmILomdVCp8QLTmjpUlfmR8k0fTzTzJRpThX6P5JpoducO4zMEC/S7rw7HTdBp0YBq8pa6SoFo2Sa/I5jaPmCZ+ILrGixb6WlL+3pH/BnKjbd1Z50fcu3s/uN9ynvd5JyDTn05OZw/fq+KjhQAcvZnl974e8H+r3Fi5PmMWGcwI6pGUTJEDwxtAGklmStGefQUh4/tOTyBY9QJ6CfBzoSxwqtYFEDJUZjwlgntDmIAF54sm6crl8eP+Pi8gV9ygT0kQerlYdYoGDeKslUd1X5IjBrESFwbj2MzuihIxEuX9AmTEA/D3QBREgErDIhdYOFNOmqqlJf6FJDyME6HccGevAhnIIJ6L8LaAqFAUPETJX2lgqVYxigYNEU3FO0Cgs1NtCDRyXqBW8FTkA/Bbqc7b4MWt5ic3aLy9+oOY24aKicPRnZas2bs01bf77EakHhUflQsL1ngU37gWJC9vZmfkenAoRioJiQN9y9Bv5au1fcKW3cr53zu8pbK83t6vPZatmmVbtIn3VD/uHV140Dg/IHC4+L0PdubHfzwfu05WytevoXEyKbXdIrAAA=</AdaptiveCompressedXml>
</file>

<file path=customXml/item17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/j9AehfhDmGeXaGGn/3Rzevf/0PZnN1fWvL65X2zLiq/LvepNCc/b35u4E7tb79xSuFjGm1d3h6HvvUj8x/f7A9qOPHx0f105bP4pVPY/91IhHH+E5HrH9W86VEeez+tvfnY3+9iql7cGJ6s2c7l1tfjSf7R69/D969/pSxawAAA==</AdaptiveCompressedXml>
</file>

<file path=customXml/item18.xml><?xml version="1.0" encoding="utf-8"?>
<AdaptiveCompressedXml>H4sIAAAAAAAEAO1dW48btxV+L9D/IOw7szy8HJKBskHgGK2BwDXi9KVvvGaFrncNSUma/vpy5LWyqx1lx8UcDS3Piy8zI/IM+fE7Vw6X3/7n3c3i17zerO5uv7mAr/jFt1d//cvy7XXO28Wr9M2FyzEl74AVAZopkT2zPEQmvM+yBJUhqovFa/8uf3Px5uevFvKi/n6xWG66Fr7PZXW72ta2N7ur9fo6v79bb98+vnt/s95+79fbzf6/++ff1Ms7cbgymKNMDFAUpnLgzJmArLicpNFK8uIvHvy+tvDDXfSPOrm/vkqL7e/vq9h4sbg8vBnzzc13Ka3zZrNY3/1Wx+FiEe9ufnlXR4n3PP/v/PsVLC+7vx51ftnb+zKuV9u8XvnDZvJNfpdvt2/r4Pvk39dnupcWFwfPddLfbrb+NuYndx7cqxKnblq+e/32H2/+/urFDy+/+/H1q9d/g6cv0Il6tMmPYm36Oru/t1h1glqD+qmwu+e6sV7UB1fb33/aDXuvFJ0c9y32SHhEjv2NOm4Hw98z0MvLPzD1J0jDaE0qUJHOQ2BKe848aGDcaFAhGtA5kyAN+PNQEzPUKtTgTKCWZIBQuGPcF19JzQvmspOVY5N2MWP20tJADZ6HmpyhZo12ZwK1InT23hXGU9XpKunAbJSRSeE8CsUDCkcDNfk81NQMtQo1cyZQCw6Mg4TMi1hZDaxjwXvNuI1eqeB0LERQU89DTc9Qq1CTZwI1By4K1IY5ENVWk2iZKymxlLWUXKPCLGigpp+HGs5Qs0adC6tJSC4aVy20ECVT3EL1h4EzZUsO2mRhgqGBmnkeamaGWmW1c3ELXErInax+p8MKsMpozOcgGQaJsSDX1nESqIkBrGZnqAH2yLp77HNDWqxA48YYhoCOKaUL8xETEyCF9jpzDkCDNPs80tyMNEA69XnQF6Aa2pVrG9SaS/TOaCZ8ttX/CNU8DJVIuU1aBLClEEVV5IAAHvAZ1ZVrzoQ/Q4Kko7IsRp0r1LxkLon6rxKqV+KjUCHSQG1AAA/mvIQAw88EajHmIoMS1fVIvMvHRRZAdqFjia6oEIyliapIMQBqc16iQu1c/A/gkBJXmjkBvouqOBYM6EpyWVslE1hOpEAHxIphzktUqJ2LA4Imi5CUY9JnXV1dBBZUisyoikBbQReIHBA5IFYMc16iQm2wW9A41GxQ0QojWCglVV+3er02V2ozAQ3a6iEYhzRQGxDAgzkvUaGGZwI1ZUu11Kxj2djKapIn5osILCedizUZ0SkaqA0Iq8Ccl6hQO5e0hDYJApeaYbBY3YKiK79VtwCwiJxM6rwDmgjeEAU65yUEnE21Uiiu+gI6M2FkF1fz1QMtSbHCtQxRVue00LgFAgdAbc5LiE8I4TYONRTRx2qSsZhEtdUiInM+WSYTFwmlSwJp4mpiiK02JyYq1M6l3NfzpLLXVWMqF6oCdZpZD5lh1ay+ugQQcqGB2oDKcjFnCyrU7JlADbLMonoGrOM2pkIszBlfkccLok0pOEtTWS4H5PXFnC0QYM/FVpOBex0MZxDQM4UKmddYqgL1DupN9JIorjbAVhNztqB6oOeiQE3R4NArplyqtpqUnLl6hWExrlJaBqFpgh0wJNhhZ2utgu1wBvaPfW5gS0XkIqq15rLt0uy+sKCqRg0pcpV1KMhprLUh9b4wh9aqry7PprrcKh8gAGcl+W4jA/fMqa66w8WgrJFJIs2e0wE6FKu7MoMNpTsXiw1ydsJkx7TlwFRWppKaTqyL43auAkdJw2wwAG2O2zmU2+1mOJvCtezQAggmreJMKRlZ9QuqfyBE0dmDUI5o48yAqIeD2UPYbWg4FxehhKpInU3MOeNY1aq5/gszCwAeAjdoDNE+5wG1a064OXfQ7ao/F7NNKK0lz4FF3TmkPKRu/2liRSXIGHnhkqbQ40H5tzgW+pir1yg3Ghx0hYd1ise7qhP24b87W8zq/6Pndb6ps/hrfuFv8m3y65f3ktyVssnbHTzSL+vdRHd9fqi0PFbyEu8beZV67z9+AjjndcX8+U+ef2C7k+pYf0+GzPaPUdfT0Za6Jdw7SlPbQwJ8ASOZ9L7aQ9pp5ryOTCeuc7bIBdHnER5whjrGGXMZ4gk5QxgcXIY2Amk8ois5eLPCTFdfNF0lyy2PUFiMsZo4zsWulrUwjdX4CdWYM6Cp6aoHcx/oai5lPaWJA6fkjEcvaQ5VImnXM13te/rs6CpHbV20hTkuDFNFZma9Lwyt0IWHYsNhqGN8uup7fkdXc87mpHQ1OF4/c8aXzRnaSOxsmpSMrZwB1SOTDpmsto8SQQihEjVnmGOcMSdDTsoZgyOTM2d80ZwRKifkLJB5YzlTkCLzIiim0LgSha2sQZOwf8AZPWj/8OFBPZMGMWnMS3ff02e3dKsnkE3OyAwGz5QxjlmIjrkYS/ACfXbkLoI8+iEVO9fhn1DhgxheQjZ2CBYGv+Vsa3zRhJVVtxGtK2dwSTClILMQsmceXFDZZV3oCQuOfuXY4cxYgyMNFLYGg3ntNrJ2l5ePD5dZXvvNi2t/+3PeXG3Xv+Tl5YML+4dWmxf37b+89eEmp/tnn17f/6RPoEFr6Nj6+fS1c2TdHFsze1i9fLBulON9QP0kCA7Czx8t9MHiCCSWabXZjfvLT3glzZt4pWMDbluWTkPT0ommpZNNS6eals7UZdFjjTcjHrYtnmlbPNe0eBV6TYsHbYsn2hZPti2ealk8qK4l79mY0Ih42ratNWzbvOfa5j3XNLGAM00vDde21nBN0zI42/bkNq01tNNti9e0MQ/OtY29tn0N17ZJ4Jo2CQSXLWMPedOjh9C0QYXQtEmAvOmVi7xp3kPetFITXLRNLE1bLMibtveQN23MCw5tY69pPxd501qjjl3bk9u0SQCuaVoG17Q5Cp0b3rJ4uhXxHlbqSO16Cv6e9tNXH3WkSOdx+6b3pcdrXx9+v2bk9m3fIQIjto+yr6prxPGxPbtURx3/nq2oo8pPi09t+xTCmO335fnHbL/nPJVR26ddX/rwPJ7R2yfmn8Ojq0Zvn3h+HfX80vJDb9n4qPxMzf+0/IaSdnwMtX5EWv2FfR9fG7V9Ynz2nRI4avu0/InE9hsqWvvKcGL8K1r8m16HeNzxX6w2/7yNfpt/vluv/pvr5a6gm7ZbTas2URG7TYK2/c6tmWBatKW2xohXY9+G+FG1NTHbHn5/c/T2idlcEluTitqaoW3f9FaVj9k+La0aYmveAC0+jaBdv6bvO4Ujq50ptHXf+cOjtk9sDRAHwZA4iId9p2+N2f7hJ+1Hbt8ANS3Rzq8R1MuaWO0IYtoWxPgRxGqTOIhkiJMIhjhIZYiDVF2S5fRqjXbOraWdc0usEyxxYscSJ3YssSvrOO38du1PEgEgpipiD84Sx/ss8bR38coJpt1w6jQudZqG2sKkLsOYxLHrqjMmIRlie73vdJNRw5jUQf/JpmWKbom9z96zbkZtn1p+4qA2dYqJuMQMiYOqSBxUReoU5TRsgpy6soQ46AbEy7rvg+8jj/8U0354vsro7RPDijhWhsQpDiROcSBxrA+JY61IHGtF4soABGJtRx1rpfYEiXMNHb9NQauCODNKrK0NsbY21NpUEMNKTGOk9Z2kPGrBBnX5GrX8xGyrqOvgiK0lTaytNfGy1sTWTN/32kdtn3p9EVurehptqomXtaZedtTTgpNMCxKvRiTWFkjM5kg87UgMW0OsLQyxtjDE+DTUm12IaQ8nyVkb6pw1camCIS5VMMSlHN34TzHtxC5Z7ym+o7ZPXexsppgWS5yussTpqi4dOUm6hDqnTKy7iDe6I/FGcSTeaI3EG63NCfAzBclTZ+GI9+938k8ybMSrhdgkQmKTCIk/a2GmyRIY6uQQsaWNxJYqEn/tBYm/xoLEhXNIXNiG1Pt/ib+WhcRfk+nW70S25yQ5TVo0W+LCM0tdeEa8m7Qb/ym23Zygz+XlnxyGt//Jw5MTe05NXN74zfbHXNZ5c/3T6l2+6j7My7hmQvwE+LV2Xwv1FTipNeh/LS8Pn943s7m+++3F3e229viq/rne5Ngdfrm5Kv5mk5eXR+/vW7hepZRvP55R+uhd+g8u3R+c+uTw3afHpoL749zUg2NTe89FHaNLc/ou9em7lKfvEk7e5QTowdN3qU7fpTh9l/xTulxe9tPSx6Nm317nvP0+l9Xtav+7juweXe1+tLzcPXr1Pywhnsh73QAA</AdaptiveCompressedXml>
</file>

<file path=customXml/item19.xml>�� 
</file>

<file path=customXml/item20.xml><?xml version="1.0" encoding="utf-8"?>
<AdaptiveCompressedXml>H4sIAAAAAAAEAO1dW28jtxV+L9D/YPj9xDy8HJKBs0GwWbQLBGmQTV/6xmtWqNdeWMqtRf97ScfrteVRNGp1pIkyL8laMyIpno/fuZK8/Pznd1dnP5bb5eLm+rNz/EScf/7iz3+6fPO2lNXZ6/zZuS8p5+ARqkQDWpYATsQEMoSiatQFkz4/+zq8K5+df/P9J2fqvH3/7Oxy2Vv4stTF9WLV2l7efdo+vy3vb25Xb54+vX/YHr8Pt6vlw58P73/TPr4bjtCWSlIZkGQFXaIAbyNB9SUra7QSNZw/+n5r4aubFJ50cv/5Ip+tfnnfhk3nZxfrD1O5uvoi59uyXJ7d3vzU5uH8LN1c/fCuzZIYeP+f5ZcXeHnR//ek84vB3i/T7WJVbhdhvZlyVd6V69WbNvkhh/ftnf6j5fnae33018tVuE7l2ZNHz9qIcxfLF1+/+ds3f3398qtXX3z79euv/4LPf0Af6sYmPwxrOdTZ/bOzRR+os2SeD/buvT7XZ+3FxeqX7+6mfXAUfRz3LQ6McMM4Hh60eVub/oGJvrz4iKnfQBolZ3PFhnQRI2gTBAQ0CMIa1DFZNKWwIA3FdqjJGWoNangiUMsqYqzCgwg1NFILEnzxqnFsNj4VKkE5HqjhdqipGWrOGn8iUKvSlBB8BZGbTtfZRHBJJVDSB5JaRJKeB2pqO9T0DLUGNXsiUIsercdMEGRqrIbOQwzBgHApaB29SZUJano71MwMtQY1dSJQ8+iTJGPBo2y2miIHvuYMuRilhCFNRfJAzWyHGs1Qc1afCqspzD5Z3yy0mBRo4bD5wyhAu1qisUXaaHmgZrdDzc5Qa1A7FVvN50zCq+Z3emoAa4wGoUQFFBWlSsI4L1igJmk71NwMNaSBsd699ntDWmpAE9ZaICQPWpsKIVEGiUqaYIoQiCxIUyNiHX5GGhKf+nzeFx2qLyQ9tis/7QVkhKLgrQEZimu+TmymaGykLVw2MqKrlSmCo+SIuLSYV1DjtRPh6pgxm6QdpGRKg1pQ4LNs/6qxeUAhSR0TD9RGRHBwzoFItOJEoJZSqSpq2dycLHruL0FE1cPUinzVMVrHE8FRIyI4OOdAGtROJQWCAnMW2oCXGHoEx0O0aBrJFeO0yugEkwIdEcHBOQfSoMbn7Dzvyx2wLz7D4Flf7lQ0A9kiY9YeVCgGtCeEqHMCq9sqdm3hRi6HcURoAuc8UoP1aNdqD0voVPIILurkpJUQa82gtbXgSlNFNpIl1zw664kH1mPKi+acVYMaX3DisFDTrjbL2nko1jUGVSJDqDJCyaZUZwuR1yxQ0yNCbjjnrBrUTiVlZWzGKJQBio6aG1dN47fmxiFVWbLN3ZvjySOMsa3nnJXEk6lki9U3380UkFb1OGhIDWpZQxVGxaRU1JXHjZNuBNTmnJXcIeQ+caiRTCE1kwxSls1WS0TgQ3agspCZlM+SeOKgcoytNietGtROpRTcVe0cJQfeuF7z0bxdXxUCmWSjLKizVjxuwYj6XFSCZrQ1tPHFjA4cCi2qyOYcQKc30DFV8DY0c01UIpdz9I5n44EaUWEk5wSPRMdnrj3v61RiKyqKYKIVgJECaNIEwVBt+jp4bA8pKKaQ4QjTUM7JpObwnoq+NrUmJaoAKZIEbfomB4MRQgjKByOKyExeyAgG7fp6dkSavj4VYstVliqNB19cL8MIFaJu6jvmJHQxsZKoLGgbU3uOcyjvXJI6mZ0OToeIEQXUHPqmGhHA617941PUzqqsiGf/84i8G6GeHZEGNn8q0bxmmuWYswcjhW56VEpw2mfIOoSEJkqTecCGY7K8RLPVdreL61TgFosnhyhBOS1Aa5WgeQbNQ5CymhJQas+0i2tERM/jjLY7tJ2Kk1Bj06TeZfDeemhqtbR/UYGIGDAKS3a9CmlfaBtRsu2ln32EfsTDqdhtoVjpKyJIkg1tXkeIKhGYpHtQWaAKPKpUjtkgILWdLTeJ5lRyY1Ibo0SJkEzOoEXMfet9hqozFkqiCsVTx/SotkRuCrXNxbSc+57WuqL1sunNXTWB/frnXRLCmf+h59ty1aT4Y3kZrsp1Drev7kdyU+uyrO7gkX+4vRN07/PXwu9NFV3pvpHXefD50zdQCNFWzG9/ZfsLq7tRberv2ZS54TnqPW1sqS/hwVk6tvUtMVS0Cpomata38QZ8MAlMFqYUR0IynQzziDP0Js6YK3oPyRlqdJn6zBl/aM7ITjiRsEJKqdkZ3qdeL13BULNAYrPfLRpuzhjA3K+cMZdLH5Iz8JCc8eRH2nW9xNr1TFcPPf3u6Kok43xyFbyQFnRVBVwIFchJU0WsLq5Ht/ZPV0Pv39HVnKc7KF2NDprPnPHH5gxjFXWbJmfrGmdgc4uUJ1DN9tEySil15uYMu4kz5r0TB+WM0cHomTP+0JwRGyeUIgmCdQI05gRBRg2arK9JusYaPMH+R5zRz9sdJA1jZtZgZo157T709Ltbu80VKLYUAksxgLbWg8PkwadUY5AUimf3ETYtXUQ3H+U1r93f0dpdk53e4Ri2/9eGOrCboPuew15I4rMErbFAjCVAQB918cVUftrATekT42nmjdEOPwdrAM60MVmVb1PsJ4xFyLqf+pJtW7s6aAgxZxedF66wZz4H5vN+t4hTcyWY3mF35+x7T2wxH9B+OyxviFyDr/0IH93PVSEZwBUUzV+oIuZAKjCdxPqINwam6ANvuDkBinYuZXg89pk3psAbRvaT5JqHYBD7afu+n1ySDFQsSioMSMieUsDN21O9mis09Q6HOM/EMRPHgfbjeVVEkhFkv4BIK2/BVVegJyGFyWS0YS/rxoE194E43LxDSvrx12fMxDETx4EiHE5ZVMk1T6Ug6BgC+GIQGo2kWlWKVPgTkps2hKAWbrY4JLnROytn4piJ40DbFkVxVvYTAHTpJ9/ZCkErAxiE19YbYTzTtsXtG8lQotihlOEqxHK13s6q/Lx68W/xn4aC/q+1p3df+bLUxfWit3c//rY0nhDMncgHvIXNEB0Jzw3QvLxYG9faz1//oWP3QwtdSk0EVGvTEbYWiCUKSFERRlt1DjwZLDki8d1EvUMUfBb1tmPuYwxSZRDY7/VJToM3qCESqhgc6VTYRb0pV9lFvcNe5FnUW3boNMcQiy9AoZeiFSJwKWogidk6U0hwHci8fYdOE/UuV9PNot4maiWtEhVEjB40VQtRWwdCVROjzqpUnnPI5PbdDV3UO5wcOot625Fz1TeWJqjYpKyNUtBkbiEUnUt0SqjIdKL/9qL0Luod4kCzqLfUEmvKNksPReXUzLLUz7K0CVyusmpKOSaeY1PliFriLusdtmbPst5ybIeiGHJ1oBWWtqxzhCiogLAUoqnJS8cT35Ujisi6rHfIKM+yfizry4v37c+PLvvl27B8+TZcf1+WL1a3P5TLi0cfPLy0WL6899xfXYd4VfKLGq6W7eXnDx6+M+TrjwqNbQqL7R4S2xAO2xQKewgOvXqcgPNiKNy0UyBplNw/tjAU3NkQbbnMi+XdvL/a4ScZMYmftGnC3ZRHZ3DSo5OTHp2a9Oj0pEdn27IYCOZOZng07eHZaQ/PT3p4DXqTHh5Oe3hy2sNT0x6envLw0DfeG0iXTmR4xk1ba7hp856fNu/5SRMLejvppeGnrTX8pGkZvZu2cCetNYw30x7epI159H7a2Ju2r+GnbRL4SZsEUqgpY4/EpGePcNIGFeGkTQISk165JCbNeyQmrdSkkNMmlklbLCQmbe+RmLQxLwVOG3uT9nNJTFprtLmbtnAnbRKgnzQto5+0OYrdDZ/y8MxUhvd404YyfuB8z+f9DBXUbNit8bR9O/ij99e+Wb+vbM/tOxo4QmmP7ZMa2qy1x/lxm6qG9jX/A2eb7XX8vPg0bkgh7LP9oTz/Ptu3zO3zri/jmed//QS6vbfPLF/PLF/PLV9efiDkxQ8pbv7n5TdSvPNjufUj8eovGrpsc6/tM+PTcrfPy5/EbL+R5rWvrGDGv+bFvx10iPc7/2eL5d+vU1iV729uF/8q7eNe/c3breFVm6SZ3SbJ2353a44gFjN03MNerQ3m1Th0G8ZetTUz267fgLv39pnZXDFbk5rbmuFt3w5Wle+zfV5atczWvEVefFrJu34HT/bcs9o5hra2zLRkma0B5iAYMQfxyDHTnmc2wpGblnjlayX3smZWO5KZtiUzfiSz2mQOIlnmJIJlDlJZ5iBVT7IcXq3xytw5Xpk7Zp3gmBM7jjmx45hdWS945dvbP0oEgJmqmD04xxzvc8xi7/HKI4jdCu40LneahtvC5C7DOIpj16szjkIyzPa64E6acgf9jyaWY3TL7H0SMxqIWSUQMzcTd4qJucSMmIOqxBxUJe4U5XHYhAR3ZQlz0A2ZlzVyi/0obE7IvNqZY33EHCsj5hQHMac4iDnWR8yxVmKOtRJzZQAhs7bjjrVye4LMuYbOb8egVcmcGWXW1pZZW1tubSqZYSWPY6QZZm2hucvXuMfPzLaauw6O2VoyzNraMC9rw2zNGGZrwHCvL2Zr1RxHm65fSbj39rmXHbdY6ChiIebVSMzagpjZfOjC+b22zwzboftr99o+s7awzPi03JtdmGmPjpKzttw5a+ZSBctcqmCZSzn6/B9D7MwumZXcVYXcxc72GGJxzOkqx5yu6unIo6RLuHPKzLqLeaM7MW8UJ+aN1sS80doeAD/HIHnuLBzz/v0+/qNMG/NqYTaJBu+d3qvYuTcyHSWuYbmTQ8yWNjFbqsR82gsxn8ZCzIVzxFzYRtz7f5lPyyLm02T6+j2S7XmUnCYvmh1z4ZnjLjxj3k3a5/8Y224O0OflxW9chvfwlTfl47cuL55dUnh5FZarb0u9Lcu33y3elRf9YF4QBqT7TopPlflUuU+EtM5p/49+5+LTtx+aWb69+enlzfWq9fi6/fd2WVK/snH54eLEjc8fWni7yLlcf7jT8slvGb7o8uGmzWeXpD6/Z1N8vGdz7bjCwWs099ujP3iPKA7fJR6+S7mHLp/dujpwSav92Oc+JnZEl+gP3+URfqU5fJfq8F3iwbs8Anro8F3qw3cpD9+l2KXLy4thNfrhbuQ3b0tZrd2o3JXzk0/7ly4v7l598V9eWKfMqAgBAA==</AdaptiveCompressedXml>
</file>

<file path=customXml/item21.xml><?xml version="1.0" encoding="utf-8"?>
<AdaptiveCompressedXml>H4sIAAAAAAAEAO2YS2/bOBCA7wv0Pwi6s+ZbZKG4SN1g10A3GzQ59UaKw1hYWTIkud38+6UU1euHvHEPBoIkFxvmDGeGw48zNNOP/yyL6DvUTV6VFzF5j+OP03e/pbcLgDaau4tYeeIdaI8o4RhxlnlkEqyQhUQJTK3jgOPo2izhIv4Mto1u1kURBxtRlDadlc/g8zJvg/2mHw3jNayqur3dlQ7CIF6Zum02Pzf6N2H4MSShnCXMI0Y4RVzyBBmccGSxpph5gxUh8db8YOFLlZkdJ8N47qL2YRVCl3E02RdmUBSXztXQNFFd/biIdRxlVbFehkzhEf2/4WHK00n3teN8Muo9zeq8hTo3+2aggCWU7W3YAOPMKuh0i6bxnl4Xfdm0pszgQLIlCxG7sL6by+vbv27+mM++XF1+vZ5f/04PF9CFetTkz7CaMWeDLMpdn5m8ueuT2tZrOAy7n9FlPQpT8vbhUZfHw89usRKLsfC6AAdXI6EfCXAjCAnd25eRHUgn/8H2Pwhqr1xCCEcaiA+nwhgUhhKUmYwRKYTTPjsLgoQ/zSB5gzCkpq6KYr36s3dMXiaFXinqCXXIMSZCIbQEGSk9kswybjAWzNvzUMhOoJC9egqZVuplkqet1UBBIfCkuxUwiXQHovU0UZgLZjE+D3n0BPKSN/K0SE4ljzxv1EQW6AqXTGSNDUVOCRYueixBxGpDtdRSaXke1MgJqMk31LQ4ucg9c9SIxFQlWKJEAEEcHEZah/sdJuATqzE34ky3OnwCavjVo0Y1lS+zn1IvDFWhnxpOw19aYSnSLjMIJPbOKrAe/FnI2wKPHwHv7R5HOGWncqefN2iMW4pVAsgZBohbQwNyNkPcOUmFEhjoeUrcFmjsWIVTr5K0GoqwwO8wMwWUztRXA3mV9w20fdN067rPQYdY36jwsTqYDUbmblS+q0EwDk3liSlPK7R9VMf8HZwQNX5COk9HLXV0j2bpyaMbMjWavihvPsF9XpZ5ef/JFN22/dqDVUjerx71l1JW0snuE226MM1sYcp7aKZdCtPJ1sBGKW9mg/2r0tgC3NSbognKh4LNnMI07VfwoYws7vIlTCkO7REnCNM7ij9g8YGr91iK0N/lt3Syr70x0yyqH7OqbMOq5+GzbiB7fJAeIjgqf7TwMwljL9bd5INX7nTSq07/BRVDCpFfFwAA</AdaptiveCompressedXml>
</file>

<file path=customXml/item2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C8D8219C6244D9368CBED87B76E80" ma:contentTypeVersion="7" ma:contentTypeDescription="Create a new document." ma:contentTypeScope="" ma:versionID="572fc4b65d5cf3311dea5fe6b1047def">
  <xsd:schema xmlns:xsd="http://www.w3.org/2001/XMLSchema" xmlns:xs="http://www.w3.org/2001/XMLSchema" xmlns:p="http://schemas.microsoft.com/office/2006/metadata/properties" xmlns:ns3="3a5eed35-9ed7-4d87-b346-1fb7063e5151" xmlns:ns4="3c529a70-7918-482f-b433-b1fc9c938392" targetNamespace="http://schemas.microsoft.com/office/2006/metadata/properties" ma:root="true" ma:fieldsID="d9b9c441cb03ed1611a7efe00f7ed9d3" ns3:_="" ns4:_="">
    <xsd:import namespace="3a5eed35-9ed7-4d87-b346-1fb7063e5151"/>
    <xsd:import namespace="3c529a70-7918-482f-b433-b1fc9c9383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eed35-9ed7-4d87-b346-1fb7063e51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9a70-7918-482f-b433-b1fc9c938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4.xml><?xml version="1.0" encoding="utf-8"?>
<AdaptiveCompressedXml>H4sIAAAAAAAEAO29W4+tyXEd+D7A/IcG38PMuGRmhEHREGjNDAFDI1h6mre8mo1pkUR3W5YwmP/uyCLVbh52z0kCX47JT0mCxarau+rs2rEyI2KtuPzsP/zzP371xT+Nr7/58je//quf4L8LP/kPP/9f/5ef/f2vxvj2i1/2v/pJKZNrGwFEK4JIHlCHsn8Z4qyphjHqT7742/KP469+8stffzu+Ht98+8Xf/PNvv/inb7743778ppWvvvjFr8rX/2V88xP/xV988bNv1q/+j2N++esvv/V/9JuP7/r3vx6//c3X3/79Hz76+wf94d+Wr7/95rsvv3v+3/m3P17nqHmEMQe0nCeIzQg2A0KORjn6Y13zT7738/4b/tNvWvmDf+T33/+yf/Htv/zW/570ky9++umDbXz11V/37n/mN198/Zv/5u9Z+MkX7Tdf/dd/9Pcv/MAP/N/jX36OP/vp+r8/+Nd/+oP//M/a11/6m/hl+fTXjK/GP45ff/v3bpbSy2/9Oeuvpp988rz18n/9zbfl12380SPfe8xfcfc/8O/++m///v/8u//jl7/4T3/z1//5b3/5t/87/fEfsF7qj/7Kf31Z3/zQP/b7x774cr1QVPzj1/rxtPVef+HP+/Lbf/mHj7cdf+hFrJfx+1/4Ay/wR17Gdw/42/bJu/8D7/PPfvo/MPX/gTTsM6cRMhScFQS7I61nhmlmpSontnEGafh5pNFFGlN+CdJKDJNTR8Ac/U4LgaCEmCFPK82KWRA9gzT6PNL4Io1JX4K0HpJfaqFB4OXbESfUGBtYtjaTxhyEziCNP480uUhjspcgLUot5BElNEnuPQMWqCwNOneMk1VGDWeQJp9HWrxIYw4vQVrDqBwdWjVwBynJoCYLoMbdsTcqxXoGafHzSEsXacxvyQhCYilZDFT9YpPZC1hjj9hSUaKaS812Bmnp80jLF2nMP/BaP572l4Y0aTSD+0nwTDOBkC6WAwWGp53SgiXUeQZp+fNI04s0Zn4J0kqoDikdMEwNpFsG5VI9bCvG2gSHxDNI088jzS7SVN6CtB6mIRvDDNN9psYEpQWBaLnpoFGsHmJubYO5DRdqKvISqE2iMMXvMy5IIJjIQzYVqBMtTulxmhyBGu2IBFclcKjFl0CtE5fAFYFRPPskv9AsVY/UhBh5YIxyhuegDZUAr0zgUEsvgVoZE5tOgmxdQELCFap1iFNT7TG0OfkM1DZkArw6gUPtLextLsliDgqYyR0os3msZhH6EJxT8hjxjCJFGzoBXqGANL6FVCvBkkbyZCDWAjKqLpmdIE2OlYpfdbmcgdqGUIBXKSD79Kh/97S/NKjZSCWIGYwxs0ON8qodSjCwhh57beEU1DaUArxSgUPtNQ50xhmLFSAtCST3AiWlCiiCWGOIEQ/FahtSAV6tgCy9Rf+M2FvOzZOBkSNIqRVKHQo8cqghJ7/X+hmobWgFeMUCDq8pH5LehTUbNCKHWk0BtM4Js0ZJWpQzHSI7NsQCvGqBCb+FVyPk1kau0IvfZRK5Qp05Q8faaFV1hE8zoKegtqEW0FUL8EX1tzMR+v3VgToKSJLuKWjKEEKqOZQh5dO49CGs8YZcQFcuwBdV4KIptcwBaBb2aM0BV0dmCFliJ+LmXvUM1na6Cq5egC+qwQ3FiKoqhMkGYt1zBMkEgTCl0EoKeIbF5Q3BgK5ggC+qwo05BG6Lt8W66r1Nwap40MattqKBDNsZrG0oBnQVA3xRHe7UZMWzTcC4fKiF7PeaIrhbbexXG/E8dK9tSAZ0JQN8USUuE6mN2SE3JpChBqXqgJZmGiXPGsMZyoM3NAO6mgG+qBY3NcRUhRap5lgrlsDI77WWrFMMXcM4UyHJG6IBXdFgYe0tJZKoknppq9N43WuEATQKQ59IyjX2UM4IVLyhGtBVDRbW3sLlWorkGQBC7b2ARMyOOr/hNGludWjBT1Pup7C2IRvQlQ0W1t5SJBmp5y42QFHX1I6UV5dBgqSl1ugXG8ZD/NqGbsBXN1hYe4tuQFhiqaueKKO6D/V4raopRKmxhSKNwpl4TTZ0A766wcLaW3SD0WptIU4gjXnNiFlc7hiekeZaR84m7UxHqGzoBnx1g4W1t+gGLGkhanoempPnoX1Vf3OHySFNGl0anmmfkp15RFc3cKx92lT03fP+0rCmoSKlQJAE+++7Qq0p1BCKOgZH0zM1ubKhG/DVDRbW3qIbhK6jc3X32aaBJK5Q1IO2UC039GRU4xkuVzZ0A766wcLaW3SDrIiakKG25LmBIw/K6thrubQylGKLh3KDDd2Ar26wsPYW3YBHr1a1QY0kjrU1AYv9cstcMGJsffKh3GBDN+CrG2BM+BZ+TXptTbGB0iwLawhlBIPUM8/WR+jzUG6woRvw1Q0W1t7Cr2WPyTqF5TlxTYypE0p1wOFUroFiqONMDbhs6AZ8dYOFtbfwa0qJYxwJtBqClDXHo3r4pnFISEq5jUP32oZuIFc3WFh7C782laxKqxApDxDPEJYPXfGaNRyWhx6a9x03dAO5uoFj7dM+tu+e9xeHNUaONSME6wkk5QJVZ/VrTgJmCo3mGR8aN3QDubrBwtpb+DWOVjwmGzDndB8a51y6QYJQehaTwuNQvBY3dAO5usHC2lv4NdY2iYou3UBAqBpUyx2ilMSK0QTPdL3HnU0GVzdYWHsLvxa1JrUy3HOuXmRrESyUDF11knHs81CdR9zQDeTqBgtrr6nLzaHVaRmwJVlbpzwjnZ6WGkrHEPvQfGabQdzQDeTqBgtrb6nL5To9JgsdpoPK47VKUHpoMEMM5MFcS4c0qrihG8jVDRbW3qIbZA4JJ3ZovHacUR1gZAJFBoZgUmWc0d7jhm4gVzdYWHuLbtDNGhkOUMWVhzJ55EbqaSmVOlvPtR7i1zZ0A7m6wcLaW3QDG54dhEGQIhoIDwMb/lkbeaYhnfKhjXpxQzeIVzdYWHuLbiATSSQQxEkdRGaGMrhCNAk9stRiZ+o80oZuEK9u4Fh7zTwPSTwiFoUxtK+9QAlqlgG99ZgGi+A4U5ebNnSDeHWDhbXX6AZlBK60SI60huVSBK2cYfRZpgYJFs7oBmlDN4hXN1hYe4tuEBxinGlCias/dFYCjXO4Dx2jBi6ay5mt7mlDN4hXN1hYe4tugH1Ik9hhNE8LpLYItfSPVUFWB1MofMiH7uxAvrrBwtpbdIPQdbJggF5XXa4Zg62M1PoIluvQ1M7MWEgbukG8usHC2lt0gxg5Sg3uQxOtGaapgQ7L0IVoSM69HhoDnjZ0g3h1g4W1t+gG1Ar2TgiF1gzTOgqohQI9VU0iUmScqfNIG7pBvLrBwtpbdAP/S9K0PEExlo/JCn6viTvSrm2EzAMP1eWmDd0gXt1gYe0tusEcI0tHBLLsWEu0pi2UChO7B6Uero16RjdIG7pBurrBwtpbdAPqOVseCVJs6LkBEWgv7lKrp6GNtbZyRjfIG7pBurqBY+018zxQG3d3lJBzXj17uTvMWoOag3b0YI7tTLyWN3SDdHWDhbW36AbT4aQtClS0BhL6hEqxAiunUktOJR661zZ0g3R1g4W1t+gGknOspXsyYMXvtTw6aMYMQ1KLMWTtFs9gbUM3SFc3WFh7i27QKVrxuwu4dL/XsgkYhgA0RooFa/6jtuunsLahG6SrG2DM6S26wRy1ahCE0NbM+bFuuEJ5SVaUCVn109D0Kaxt6Abp6gYLa2/RDbgvspAn+I0mfq8VAqMRwLh2KeIpqZzZEZQ3dIN0dYOFtbfoBq3oghSDBssgHROUgt196NQuSTPXM/sN8oZukK5usLD2Ft1gSlAbdUAPxqvvnaCWUiHFMC211fh+po8qb+gG6eoGC2tv0Q2UWhir+XiGuba969ofWjpYCqLBPWilMzVFeUM3yFc3WFh7jW6Qq9pMEQjXvabNYTZzBY/ihmElLPVML7Ju6Ab56gaOtfwW3SARdg7MwNQKSGMFrSFDRC40SDyaO8Ov6YZukK9usLD2Ft3AKjWkrDAmJRBWx9oaBo5WU4w2NdoZfk03dIN8dYOFtbfoBoytJNMGcVgFSTFD0aCry6UW1ZEanuHXdEM3yFc3WFh7i24wOxXJQ6D0Eda83OC5gaOuhcmp5jEcc2ewtqEb5KsbLKy9RTdQTzijWYPcBi49tECtaOB3G0rimfQQ56EbukG+usHC2lt0g5QDoicHIGH1G2BkqL0wBA0jzJ6SxkO5wYZukK9usLD2Ft2AqQcaMsFvN88NZmZYWgFYFeW2GsbmmT4q3dAN8tUNFtbeohtwqT2RIGQbq6aII1TjDC2F2q3lPMIhrG3oBvnqBgtrb9ENZvJgzSM0qKEuzoM6GDbPQ1unVBBTS2dmLOiGbqBXN8Conx727573l4Y1MameBhQYDiqQQmty7uxQSheOJZh+OtbwIazZhm6gVzdwrH1KOn33vL80rOkQEkkRMK3dZxQaKIfk4RvPHicFkjOch23oBnp1g4W1t+gGVDl/LDvz1MCxZmu8wkSE7ikoSrJcPh3/9RTWNnQDvbrBwtpbdINpKVuUARZWz95IHVRCBNURY0aueGhXrW3oBnp1g4W1t+gGxrVSjGm1UPkHigGK1AJxNRzk4flBO6OH2oZuoFc3WFh7i24Q8hT/axhCXzMWqqcF2vrq2bMiZVKun7ZdP4W1Dd1Ar26wsPYW3WB2R1RBv82KNBBhzw1C9i/JGFVY8VPp9ymsbegGenWDhbW36AZttvRRtTaxBvehpqCWprvUZiO6D7Vwpi7XNnQDvbrBwtpbdIMxpTe1sUaAr3m5XEGTfizUQNSS3YkewtqGbqBXN1hYe4tuEFKpjVuEHMLa25IRqohASe5PCUU0nZlTZBu6gV3dYGHtLbpBHmmWNJcPXTNMownU0gZMDWipB27lzOwYDBvCgV3hwMH2msXIOnB0jwkgz/ohUq3hMcowqyEnnCn0M8IBhg3lwK5ysMD2FuWgoUXOMQGtZVQyP3R4j926pETW22ifJkKPgW1DOrArHSywvUU6yNoopFbWyFy/2UJKDraIQG2OMlqtrZ4Zs4BhQzuwqx0ssL1FO8gapGvvYGXNxZLWQd1zgjYe2kaJLZ7h2DBsiAd2xQNUsbcQH00tiucBkNdYZk89M9RqBBxDGD0Uzw/OLG/BsKEe2FUPFtjewnzMqZQ5Dhi0tojqDA62tb0lz8laU8Z4RqnCsCEf2JUPFtjeQn30EXO1vu4z/yAje/Q25wAdOcQgNZZ2hmbDsKEf2NUPUN3HvARs2ZKs9j3IK1yTEhlKKApzUMZZR5mH+g4wbAgIdgWEBbbXUB/WJcgUv9RornYDBi3sX/bUelbVlk/FbBsKAoYrISy0vYX7aMN0dg/aiGpztIXg6agnpimq1dYLpnamzQVxQ0LAcDWEhba3kB9rcOlkqRCnLHE0KqimBpVCCyWMqfMQrYsbGgKGKyIstL2ldLIJ5TTYPCH1zECooacHdUJrsUls1saUQ2jbEBEwXBVhoe0txZNU48x5ZBiGeVUaKVhFgbVotGBmiYcG6CJuqAgYroyw0PaW8klPSBW7A63XskraZJVPUlsF4nHV8JZTrfCIGzIChqsjLLS9RUeYdQ6JFAFlFL/beodqlSBXGS30UUY55Uk3dAQMV0hYaHuLkGBJPHJjhCzB77a1HK1QUAiiQ2sIs8mZNVWIG0IChqskLLS9RUlISUKsPULVUEFCrmDUCbC3lisvsf7MYDbEDSUBw5USHG2vGb+QU+pkNMGCJwiisXtOOvwzdH/ao46IZ1oREDekBAxXS1hoe4uWIKSGnBlCWsvgIyrUyA4+yjUod2nH0LajJeDVEhba3qIlcDHsc2RPC1avVZsDao4NcqAxc7JYTrUj0I6WgFdLWGh7i5ZQulCRmsBaiOCfJ6i81tpmD+Nz8jhODylXtKMl4NUSCLO+hW+Lc5qoLAWBHW3Y3ZNSmjBaszIs586H6o1oR0vAqyUstL2FbxMRK9nQ7zYOIJMZiuiEoJM8b5iFxpkBM0g7WgJeLWGh7S18W6NRs4QGoa3RWTMvvo0QckK2OqTQp5uiH0PbjpaAV0tYaHsL39akj57XoLaY4+pJKJ6TVr/gZqrGMZXCh/pIaUdLwKslONrsLXxb1Y7YSwDH2epaDga1cgEOVPJIyV3rqbhtR0vAqyUstL2Fb+NsLUp0eFWpjrZEYDkEoNRmG7VriYeUK9rREvBqCQttb+HbQihhJk9HRzT3pDWz322ek4YU1ggaafTp9qTH0LajJeDVEhbaXsO3icUqltc2W89JcWTQmgQykpU6AlU91JdAO1oCXS1hoe0ttbu9YGy5VshjjanPGsCUAmDmlErHMcehmQy8oyXQ1RIW2l5TuyuzKWMH6bp6rlKFKjih5VlHxRpFD2UJvKMl0NUSFtreoiUwtTibMFhaXTC1rXXKLUFtxJaHX3ynGBDe0RLoagkLbW/REkZsIeYUgWfzuG3tgTTlAS0kv33WJHs+lJPyjpZAV0tYaHuLluAXG40xGlDPq6rtYwNHq9AHjWZcup6aOMM7WgJdLWGh7S1aAufZYy8NYp8RhP2C07h00j5xcEwe1R3qJ+UdLYGulkCorxkD0rv7yiEZmD/GM0SE4q4VupUWrHHvxzzpjpZAV0tYaHuNlsBr7ePMYK2yx21DwKIZpBSEilIu9cxCK+QdLYGulrDQ9hYtQanziOy5Afa1FnIVibdRwCx2mjQyjVOedEdLoKslLLS9SEtQD9QijI9FQ8WdaJ1hCVlNSggieZzi23a0BL5awkLba7QEspYbdWi4Zhx5uAY6164ETjNom4lPdfjJjpbAV0tYaHuLlqCzT6phrfCmAYJEUBJ+7FueIzSuYR7qgpEdLYGvlrDQ9hYtoaSZskdqoKtcXMrSSc2z0+mfJrIQeo+H0LajJfDVEhba3qIlGA6H2UCIY6yeq9TARumgH8MCu7vXcihukx0tga+WsND2Gi2hiWKhCDkFdrRVj9vq9CyhUiIKmPqpVQmyoyXw1RIW2t6iJUiIXVk8S7BI7knnAMvJgzdrpJrHrJ8uvHkMbTtaAl8twdH2mjkgoVLIq4E0mHxMZuiONg/j4uwl2BgjxVM56Y6WwFdLWGh7i5bQs9WiSEAfU2c4ONpSWEs6sJs70tHzKbTtaAl8tYSFtrdoCcUxNVaJkY3kGMtrWiC1BpiKjWk1TznUvSw7WgJfLWGh7S1aQihBaSaBIfljx1WEUqunqC1Li1yrfzyEth0tQa6WQGj8Fi2h4FzznTNYrMHjNo1gIU5A5CJsqWE8NHUm7mgJcrWEhba3aAncHFy5MGhb1ZSaFOrgCVFnHYmzpnnobos7WoJcLWGh7S1aguZOqVtfnC553NYCFBkJKCPqGHXMfKjnKu5oCXK1hIW2t2gJfapUjQzGwX5X31bVs9O2vhm4WJ+nPOmOliBXS1hoe4uWUPxuy71FaLqmBc4eQMds0Nl67doG26FJqHFHS5CrJSy0vUVLyKmFMD0taDFlEJIKprUAlyYeso3yR2tvHkPbjpYgV0twtMlbtISEvSQNCKXo6kswghrdsepAtNpSSOlU3LajJcjVEhba3qIlhNqTxI8Zgcgg0QrYDGXt8Jt51BLrqWmBcUdLkKslLLS9RUvAUkb22GxNpPS4LboTtTErDJsjuocd9ukQisfQtqMlyNUSFtreoiWYhc6JujtRIRBO6k60BQ/jYs88JvGpHX5xR0uIV0tYaHuLlhB4JjJmmLb2Jdj0CK4xQeZeDXsfNR1S5dOOlhCvlrDQ9hYtYSQtTD1DxqYgSQLUoAOiVCXGhCUcYkDSjpYQr5aw0PYWLaGvCaiJB3DF5mgbEaz0CFGrNGFhrIf2k6YdLSFeLWGh7S1awuSInckgSzWQbA0KhgAzhjjTquCthxiQtKMlxKslLLS9RUvQrtG6TOh9aQkJO2hnhEQ42vRbr31a7vIY2na0hHi1BEdbfouWEAPVGIUh0liTGVIBtYZgQZOxlOn/PYS2HS0hXi3B0aZv0RIap2jUE0xak1BTUKjSCVpuTTHm0OOpu21HS4hXS1hoe4uWMMZqufKQrc61n9T4owvGPWkdbeQ+ks1D0wLTjpYQr5aw0PYaLUHIcrAOU/1GEyK/21orMDRkQYuTyyF2N+1oCfFqCQttb9ESKkaiWTPEKituswm2uJAkLc1etdd26m7b0RLS1RIW2t6iJSDLaFYIQpAOomGujVcEWkpHDLVJO5Ql5B0tIV0tYaHtLVqCahILJTnakoKMjKDYBmBr2Hh06e1Qr3ze0RLS1RIW2t6iJTBrNioNWo0RpIe1LJKSe9IxaA6mmg71k+YdLSFdLWGh7TVaQmXPEhQhxpxBMrkTtRKgjdSniHmcfmjubt7REtLVEhba3qIlhCkjdh2Q05pNSe5JPUlYQ2iaKs9A8dRErbyjJaSrJSy0vUVLGGVOLHElodWzhNAiGHNag8VlcqQyx6FqyryjJaSrJTjaXrN7OYTKyRMFyHN5UqPV68cBokZKIWviT9Pvx9C2oyWkqyUstL1FSwhccm9+rVExBuHJUMuYUMrAwVypnqoByTtaQrpawkLbW7SEEtdALelQ8hggdYjnpCHB6GrNBqnKKbTtaAnpagkLbW/REnQicUwDCq64zeYEC8nvtp6GxTXFjQ5pCXlHS8hXSyCS18w4wllyqKvyo9Bc1ZQIWjxFRdSaOw6tdEhL0B0tIV8tgSh92hry3fP+0tDmOSlyze5EU1ubvmMGbeaflaZaGhr3Q3NAdEdLyFdLcLTlt9xtPfASR1d9W11awrrbwlr8LWw5CVX9tHX2MbTtaAn5agnEEt+iXBUcsXlCAFHWdo6QC9S+FsIUh99IKike6oLRHS0hXy1hoe0tntRojJA6QtVGIM0C2AgTWrDSqZYop2ZT6o6WkK+WsND2FuVKkHqKY22MzJ4lxG6ga3NCEQk9oWH6VDZ5DG07WkK+WsJC21uUq5p6jdnTgqhcPFqTCJWrgbXJsVpoq3/gDNp2tIR8tQRHW3qLctVa6CvxBE6W/G6jNe2oBJitrNnioVI7VCmuO1pCvloCCb9mY2TOJbJiBh7RQCp1v9skQOA+U+Na+ynlSne0hHy1BJL8mpxUkKfGwmu2s8dtUxIYFQVt3Ct3xphOZQk7WoJeLcHR9mkw893z/tLQFlvIs3tu0FMKHrcVg1L8qiuFck6jIJ+622xHS9CrJVDETxfbffe8vzS0tVSKosdtUfyDRE9HbXiq0GOZJaHkyYd0UtvREvRqCRTlNXuumFGnB+NgPNeUZxtQ13L5mlZVL2dun44YfgxtO1qCXi2Botpb+LbBgxLFDHUVUkpaM1FHiRC5d5Y5CT8trnoMbTtagl4tgaKFtzAg3FtPghPK7/ZcNY/b2LPTUEqjJDlbPTSb0na0BL1agl8Gr6kBsZWQxtDhQyyV2RE0kn/mOYL0ZJU+pRYfQ9uOlqBXSyBlfkvcVhq3mf1a4y5h1e5GUO4JbA7SSrjK3g6hbUdL0KslkMbX9FzF3FSHMIyYHW2tIphxA4ucitYZwqkaENvREvRqCWT4mruNSh3JKINRnyCmDrSWPGmIs/ViIzTqh9C2oyXo1RIW2t7Sl7D2cWCg1dK3di/3PtyTCsHU2cYoGMOn1OJjaNvREuxqCQttb9FJpY1sYW3DzVV+h7YaKkFn4tEajlDOxG0UdrQEu1rCQttbclIavXf2QG1iUBCa4rizBBSrZholySGdlMKOlmBXS1hoe0uWkBLWXriDVr/gpHWGWvOEOGfRUWZu/YxyRWFHS7CrJTjaXrMxshXsvRSDORa7u9JR1cSQRIea5F6OoW1HS7CrJZDF16jytXOcMSmUD1VemZZiuhqvOHJjVRpnGBAKO1qCXS2BQ37NRK0iJrwCNcnF7zaVBnXUVe4mFjDzlHpm6gyFHS3BrpbAyPSWLKFXHoKeG3Rde66aViitFyi1YyENnqqeqRSnsKMl2NUSFtrecrdRMaMZs+ekVkDSqgaRRv4hl5jrHEan7rYdLcGulsAxvKZXXi1YSyRAoazdyxLA1oCtMLH0inn2TwfsPIa2HS3BrpZA+Jp1CSm1OZrfZdqbgZTpKam05GGbTprcYz5Gt21ICRSulOAp6VtuNtOCY1SELLRyBMbVcaXAAa03f7Dama4Ewg0lgcJVEhxsb5GtTARxpAr+N3WQWjwhtU6Qamwj8hh8aBUu4YaQQOEKCW6Yt/RbaQwFPW6DOpL4zWa6tnwXiCUw5m41f7qq8DGwbegIFK6O4GB7C/mhOhuzZ6JU14DnkQWstA6mDT1F4Mx8ZigD4YaMQOHKCBxew7SFkFoa03OD2apno9OzUQ3+IQoOKgnLpwMBHgPbhopA4aoIDra3yPGt0OCRmnvQ7IgbBUEtMeTZQiw5ZMJDAiluiAgUrohg75m3q6lOakaefq4+0uTRm/klB72StsQ1lXxm3i7hhoZA4WoIa97uWzKEzDgwq0DHufoRbK7pzgpEpXqCyu5jz9TsEm5oCBSuhkCc5S13W9NBNmIDm+x3W8CVmZoAjjEiqbaQDilWuKEhULgawkLbW6i2jlFZsUMcxWO3hAkKDwbkytI5YPu00ecxtO2ICHhFhIW2t3jSImHEHjoM7ovYjX63dY/bDHstWHIK88xeUqIdFQGvirDQ9hb+oyQOuYcEqWLxvJQcbTkQNGG/1jSSI/EQ2nZkBLwywkLbWyqNVGqqugiQoQxCHNyTMkLGhM1Cj1oPUbu0oyPg1REW2t5CtyUKPRFFyMnTUZEyQHtcc9s0uzf1y+5Q1zLRjpCAV0hYFeJvQVun1U3lnjRXC2sLLkKt6Hdb8UeSnyqpZ8jd70Vt8qNY+7epI3w9vvI/8J/GL8pX49e9fP03v8feb+b8Znz7Vz8Bx1T/r19/vAkLZOsPwvBjmUT7/W/5Zf/Bx//wGRhWcddnfuTzT/j241X92L/3R2dEf/iMrH/pR3/TwvcPvk2f9RUk23WC9ud9eAlbD6gFUjP7/WCyWA0i1eohcClxnHEV3zu88UcP779NXeZzhzfcs3vP7pLwWyWLbGDo2askrqBcGnDsHuUVrNjP0HPfO7s/9Pzfnd1/mzLX587u9bv37H6cXW7BlCYkk+J+t6xaL2Zgq7MuvpNSPX1284+e3X+bouHnzi7ds3vP7kp4R++cw4SsE0E4yCoKDjCoBU1piRZnyLzvnd0fsN3vz+6/TQn2c2eX79m9Z/cj3w2WigjktVxRpsx1dgkYWSRInNYOjUb+3uH9AeT/7vDSn6Bof1Xq+OrT3/Lt+Odvf/7/hP/XUbA+++TRjx/5j2N++esv1+/7/cv3F/YHp/zD5D8wmufHIbpJWf4INH/2009e1yd//qd/6G5h1tqoOUihhxRBJCUo/ptAS+GGSWfiQ2OJccfSf4KafC39GXENh/ZhCWK1sdZCx9/1TfSJMabYagpnCj6/36Pz45b+E5Tca+nPCFsxpTQ4gZqwn2mqUNFPN4deKpOl+KlPf8rSvGPpP0FFvZb+XKFjnxz7hEgtg6C76LVRDxLlyDkPh8EhPy07lv4TFMxr6c+c6TETBjbANApIKR6RYRbQ1cgbJdrquz1i6bhj6T9BP7yW/kzJVawhxoIQZQnF06PwkqbA1Ba6JtTQDy3BSTuW/hPEpmvpz60XDxZmnpBaMZCWBxgO/zKEiqPVUfqh2DvvWPpPkCaupT9j6UbFj67BKMFv74Zr8230L3PJSh6bzXrIT+uOpf8EIvta+nOLjnvr5Bd3CcGzrCoGim1C0eE2XuW05dASd9ux9J9Ae15Lfyb2jt0z6VjWbPbklp4KVgmBJa4lO63FeqjtY4cj48uRPWZpHB5fpxZhNA/LxGiCRXfW2XKQFOOc81Q72Y6lL0f2nJ8OkxOvSQ8BIwinBjUnAX+TNUW1kumM3kw7HBlfjuwxS7NqMGMFqtxAqHmWpYrQRrOsHJvFQ8XfOxwZX47sMUvPgTisFjBZMx5rWbuykWGYn2kmz2jjoRmPOxwZX47sMUubDJkmE/qMa8BiRigl++nuwzOuoJLw0Jne4cj4cmSPWXpYSmyeZTHWlU/PCFoGggpNGm3qzIdGae5wZHw5sscs3S2mmKSBDfSwzFIGa70CUaNQ+kw6D53pHY6ML0f23O3NI64mdijDPPZeMlYtcS14NB3SRUM8NP1qhyPjy5E9ZumgFlsPK61iP9OCCTzmDtBLrFQYo+ohS+9wZHw5sudUy5Ixyuxr1fmHwlHB5lQIItbWsqkez9Sc8A5HJpcje473DjKHxASzLo5szgKF6oBRq0e+Ycz66ZSCpyy9w5HJ5cieqxjkWGIea0jDyq1CbVDX4MBRhlrnObGeich4hyOTy5E9x3szc6qdgGpd60Ebg8URATlgKlxHK2fqyHiHI5PLkT3HkTWPtNkGpJ7XcAJTMBoDmqTKpbQ/3tT3lKV3ODK5HNlzvLdJjI0SRP7oqGsGdWoDrKbEzTGAZ/ZC8A5HJpcje07LGiGFtcyoyySQOjyz1lAg+61ekj9W5hnem3c4Mrkc2XOVCB5/5cgDQqoKUtxZu9cWqGRELVuScuhM73Bkcjmy53jvhjNX8ZPM3f00tw5llaDkUmKYowWrh870DkcmlyN7jg1tFlL3ECyGteWkroXCeV3hIeisSXNKh870DkcmlyN77kz7HT0sR6hB3NLGBTSMAjN1y3UVJRzivWWHI4uXI3uusj/EhiMrZFta1urmsFV9kiihSseQypkqYNnhyOLlyJ5TLRv1UCmDpczup6Mu1TJC73ViCh6ntUNneocji5cje85P10g6WWFOd9aiEkBH6TCsY5k1t3Zo9Z3scGTxcmSPWToKU6NiENfCYNHgWVbzzLpG64GHx+H9DEcmOxxZvBzZc/m0UZrsF3fk1Zc1YoaC01MtNAkTEfM4s/RNdjiyeDmy52JvntkjL4LSFhva+oSScvIzXYLHY1FaOFPvLTscWbwc2XOxN2mYzV10cKe8KkIH1ORJF+bEs5vN0g+d6R2OLF6O7Lnbu4SaIioUWRNtUipgOA1C1Bpj76EdWv4kOxxZvBzZc9VFuSh2ydC5CsgqQqjZky6aI5kqGfGZXkvZ4cji5cges7R2jLSG2eAQz7KsTdDgH8IQCjn6RT7PsKFxhyNLlyN7Tp8OOaDH2RAsdM+yYoQS/PbuojVg5DUO9oyldziydDmy5zgyseWKDTKG5Ld36ysiM3fbpGKZtNUztaFxhyNLlyN7LiJzOxcrcy1zWmWDnUGTRMjKg9b+hNwP3d47HFm6HNlzVcBMNBfR7X6ZQIqsfJoHKGfqw+rEQ7OL4g5Hli5H9pilaXnpSAHc4gaSY/CIzDp4jtWwh1CynmFO4g5Hli5H9pyl1xzBtSjeP/F8em1U1kIDMHFsU5s/duhM73Bk6XJkz1UBS17dV8VDMPtY9pmh2iDIhaRYnlTLmcr+uMORpcuRPVfZP4lpLlU6LD9tzFCHp9chjTGs9dzamf7puMORpcuRPadaupVnogbMYVUMBk+wup/pHmuiQIUnnunhiDscWboc2YP5NOuYOoEiq2dZ1H+3YNJ0aqLBww5VIqQdjixfjuw5S1eVnGeH1m114LnH1lQ7WOJQU6iscsZPpx2OLF+O7LmIzK9nzB8Dn6NnWUX99h4SgKyTYc3dyhmOLO1wZPlyZM+d6YR5zi7g97T7aakBzKbB5OjRWUOeh2pD0w5Hli9H9pyWRbPIdPvybH6wrSuUOTK06D5aawn10PSLtMOR5cuRPWbpHA0LrxUcrN39tB/n2rtbWjThDDmQnalESDscWb4c2XOVCDFFa3WuAWQekU1TqBgmCHGRym00OnSmdziyfDmy5yzdbIQxAqiWsLpqByhxhkoh0+h1oB2KyHY4snw5sudi75hrVJ4QPM5e0yQb1NgUPMFqEXmkeoj3TjscWb4c2XMKxyhxqt/Z4ve4x95RQbsy4OTcZEpL4Uxlf9rhyPLlyJ6rAi4a2NIq+3X7CtUKpfgRj5KrtmDus8/c3nmHI9PLkT1Xc9KtTgoMatPPdGYGG3MAqg7rI/bez8TeeYcj08uRPeenQ6lYu0DnlU+Xkfz29ii81G4hoK09SmcsvcOR6eXIHrR0HyQJYda1nWEEdSMnglbMasEeB51RLfMOR6aXI3uuCngUTqF5Kl3WhFhzF61IBBqzhNBmK4eqi/IOR6aXI3sun66UIyEB9kognda+rCIwYsVBFUONhyy9w5Hp5cges3TIlXAN6ZepYfnpAbYmxM6IZLXOQnjo9t7hyPRyZM/56VYNURuEQtnNvSzdLEKvytI8n9Zwpt4773BkejmyxyxdUf36jn6IKbqf7qFAncGAZ6gaOcnkM906eYcj08uRPReRaRyB0oTRFBdz0qBqm5BYyTjF0Q71T+cdjkwvR/YcRzbjtEIMxGH1T2tdMxEq4DCzXKJ/9wwbqjscmV2O7LluHQ/IkDy3mslPslQpYJEEcg5ptDgXJ37G0jscmV2O7LlKhJKnpi6Q1MMyj8E8IhNOHqBxjZLmrHiGDdUdjswuR/ZcvXfS0hVXxC0GIlnAz/WAnop/lzxCa2dmIugOR2aXI3uQDaVW2QKMGj7Y0Ai11TWDzmoqU+YMh870DkdmlyN77vYOBWdNDbL5B4lVoKwxotp7HbkObXymNlR3ODK7HNlzWRY1VE1u32Z1TXLvHnt7Ul0mrQzbLOiZyn7d4cjscmTP3d41RarBgHB164S1W0dCBU+j85AeOPYzqqXucGR2ObLnLO0HuH/sy+rrA4fmx9ktXQOmmpKye+4zlt7hyOxyZA/G3tFylQiaVxw2Piba9ApGJRgWLKGfUTh0hyOzy5E9V13kIXfOFMHU1m4dv8JLjAXiFBWto0g9Y2nb4Mg4XI7sMUsPCTSCJ9A8G4Jkcz+ds4fikRu5szYcZ2Jv2+DIOFyO7MFunUCaongctgpPZkH/zAp0qgl1VJRxJp+2DY6Mw+XInlMtR4x1zA59NXJI93zLavQz7bHZaNp6bWdqTmyDI+NwObLnak4oxTQiwhxCa18WgXFK0EvgNcGKpx3y0xscGYfLkT1mabNhbtUAaoFBPBCDOkUgljhTIa2eYp+x9AZHxuFyZM/56TorNtTVML3Y0OmpdIwBuHKfYViieKYvyzY4Mg6XI3vu9lbE2Vv1tIrWTAR30ZYyQRt9tkHaJh6KvTc4Mg6XI3uO984zejA2oXxoWWYekSmP1TMfGLUb2xmOzDY4Mg6XI3vQTwdh6+QR2dqiNHtYtzdDHBg0Dqoyz3TK2wZHxuFyZI9ZWlNrec2bq6Ovyv41VxKze2zV3HOPSeVMRIZhhyTDS5I9R5LNkFNKA0jq9EONfn3PFgAZc7CWRuMzIRmGHZYML0v2mKnJA+5UcwGhufYoZfRTPQJMMQojRY12RqHGsEOT4aXJnjvVaZSqTJDzXOF38aucPvqzclRiq3qoYQfDDk+Glyd7rgsv9bamXMDgxZ4ED81q1wI5SqitsvRDPBmGHaIML1H2HH2Sxyi2FuEF9GDsYy1H/KBEC0nS4f+bh0y9w5ThZcqey7U4BVPxuLuuarIh1WPxkgClZJtBSyx4yNQ7VBlequy5ph3uHmunCMpzmboqmESDaOpnvZkkOnWqd7gyvFzZc1xZQtTABfokT7YsZjAc7rBrwcqqNA9tPcSwQ5bhJcuea9DiHBMVglEygSy9Q2epQIEaYaGGcoYWxbDDluFly56rKEOtiyiBxEV+N/+5cJwwcjVD8zPPh3w17rBldNmy54jRyVrDWmY6aYBU87s7e4BWLYW2ao1Mz7RdIu6wZXTZsgcjcE+ojLPf2C2vvsvpF3ioEMMsYeYQZjtTU4a4w5bRZcseM3XHkVPwYCyW7BF47B1Kax6Qm1GkWGo/VObvnmHH1Jctey7Z6hW5LqKsJA/LEhaojTsELC1bjFXzIQ4cd9gyumzZc6b2ELz2uIadmK1x7giVBD33UmSpMVs+U4KCuMOW0WXLnovAuxDmEQHTSCBdA9Qiq0EPV/lJaJ5wHTL1DltGly17jgNPveU15jus2Ey6n+pCayNLDlMr4bRDQxIQd9gyumzZcxe4Ys8zF4h59e9MmeBpVoAZ0zBMc3jGdcjUO2wZXbbsudIECmzV86xBZYLkteqyluAfhpU+NLZySMTEHbaMLlv23AVuPVmQDljTmvldBRbvDc3/k9QTsFNzB5F22DK+bNlzHHiVPmrqkLHGNTZ2ekqNAUgi1pFUOB461bTDlvFly57z1cPko8KIPpam5YygHRP0MbXMnFNoh0RM2mHL+LJlj5k6zhkykazsqoGkQaABO7SAseXRJYwzZeBIO2wZX7bsOV89Uspr1WWVtZ+j5QSaAwNZUY4zMs5DFArtsGV82bIHfTVXEV6TyVYVCuoKyzxKM6rWsOQs41AdOO2wZXzZsucucE4l9RzAUA1Ex1o0PxSwtFG5J8+1DnHgtMOW8WXLniNGE6NUHUBZ5ppilaHmItCxopQYoh1amoa0w5bxZcue89UzRKbVfUllrMkYDNZiAxqUe5rR2E6FZTtsGV+27DlTN0+lx1h5dUkgq+qolhk/xscWoWhdD+nVtMOW8WXLnvPVIWqNNsBi8bBs8ppbFivk1kOuGqrgmX0syDtsmVy27LkqlOLnNolACLLGlY0JVrOBx2oqrdXY4yEKhXfYMrls2XN14NU8eQ0VpuY1/xsRSvHzHXPPqpHD1ENhGe+wZXLZssdMPbUHDZwBbQ0sE7/KaxgGTSPNGSMdi8B5hy2Ty5Y9R6Fk1lDIL/DBzU/1KB6LB4PQI0q2rFEPyR28w5bJZcseM3VA9ZNcMow5l6n97i4a13oWmuiGDjwPVaHwDlsmly17LiybyQNu9JBbwpqAEvxU98pQo8ffszAlPBWW7bBlctmyx0w9Zm11USij/W5g8AT/MxEmjWpEuYR6qLuDd9gyuWzZg2yZDdXR1gSrCRK6QU1rTQtyyYWH5lMcOO+wZXLZsuci8FSwaurQ41pePGYCDZagWG4Yra3lmIdMvcOWyWXLHjM1Vj+4FTvYIsqEqIOOjIAZWymGYZ4Ky2SHLYuXLXuOGM0cGKlAQ/ZTzaxQ/UKHNJE7GSZNh9rzZIcti5cte644OHZk5AqzWF+lCQaah0LPltIaRzj5kLIlO2xZvGzZc6bWihpT9RRL3NSa+xqQESHhmo+Buasd8tWyw5bFy5Y956sX9x17htqXr44tg6XoX6YZ0GHQUQ51d8gOWxYvW/YchRJaI+wBUsPhYdkqI7TeofmnsTUROUWhyA5bFi9b9pipPfxCslRglCFL2WrLV0/QklqatY4WTvnqHbYsXrbsOVN3S4OzQGh1jQM39bxaIlRKkaRNdmMfMvUOWxYvW/YcMaqeSrfSwdNrP9VRJ5Q1EIVwkkfnaYxT88Blhy2Lly17zNQWZueEAWLTBFKaeQQ+CaJIMC2VhQ/p1bLDlsXLlj0XgUfStaMDZtU1OVgEjGeHECqnBYNSD3HgcYctS5ctezCvDs1C7JBkLVOL6m56NIbKtYUqhbIeSrbiDluWLlv2XFjWaGCWDlNlDbPKwzPs7r46xRQWP77CpzOm3mHL0mXLHtSrQ8ziVsaGS9lyX61JJqSuI4w2Mp8akBF32LJ02bLnwjJiTb1WiKX5qQ6UQGuRtXtJx2AsHA7Vgccdtixdtuy5MkJtqeVe3LbRfXUJc53qAlaTYQjStR3q7og7bFm6bNlzFzhXCbWv3XnrAq/kyVZfYVlUzcPm6vc4ZOodtixdtuy5U81iuc8MLSuCeDAGHoq1dZ8bNwnJ6qG8Ou6wZemyZc+VJqDIKNkT6baWL8W5xskGgtQkubErxlNTE+IOW5YuW/ZcHXiXtrZ0QIw1reWn0X31NBgjoMUwI5/q7og7bFm6bNljpm6eaPXQKySe6WMT5pqfgEBklvy8E7ZDpk47bFm+bNlzxCiSJ1hBQbhN99U9LlMroEaqK+cedqgOPO2wZfmyZc+xZYmLZ9Tqx7ib++oUwGRUGO6lWWutfRzy1WmHLcuXLXsu2SKJOfipjim6qQ0nVKkROE9qtVAOdmhNS9phy/Jly54Ly2qREIuH3BY92QoW1vrTAipGhXMuoofYsrTDluXLlj1YRmgjNw/LxkxLry4DStYAPeY82qhCfKi2LO2wZfmyZc9x4LUnScV9dcG8OPDuFzitNDu6F2/Jej3lq3fYsnzZsucqRqm6f+4dRliryq01qBMr6NQp0ppn1qd89Q5bli9b9pipOUWWsvptP2aMlrZmTqqHZdRK9vzLHz9l6h22LF+27DFTV8+prWqDbCGCTA++rZn6Bz/R7LdsPLW/Ou2wZfmyZc8lW6M2aogwY11jMRqBaUngMVlfa1FTtUO1ZXmHLdPLlj2YVwezkgqkbB9lhAhWtMMablRqTHqsEzPvsGV62bLn2LKRlKmsqQmB3NRxgsUuwKhzUo8p5UO+Ou+wZXrZsufy6hAoZ0kwava8OhSGOgqCZh6NIs00DnHgeYct08uWPadsBUsjVIFEq7ujlgwle4aNsxLTKh0+VTGad9gyvWzZc6bupY8kDSyktaalElQsA7p7atVeSk71kKl32DK9bNmDTbdBhGx4Xk2rtmxGqLrIMxwzTtY+8iG9Ou+wZXrZsud89ZjaUl77q7v76pYCFEUCLpVTY2z5WAS+w5bpZcseM3VJJJjqXKPAEYSaQRFaE8ysSU9SejvUiZl32DK9bNlzbFm1pU+7h+7RL/AUxJOtGEFn6blwx0anIvAdtkwvW/ZccfDoPcis4En00qvX2JucGUagQtbF7NSADN1hy+yyZY+ZOufRW+KPpafVT3Um0Drcdcc5KOjMnQ8lW7rDltllyx7kwFuvtPrxUvVkq+YGpYS27N1pLB2zH7rAdYcts8uWPZdsNewSWoaZaa0qjx6WlWowdVBii3XwocGTusOW2WXLHjO1et5cJndIJbupEREMU4ammmNNNcg4xIHrDltmly17rowQR8BuEcoI7qtzC1AjBhidk2gfyU4NyNAdtswuW/ZcsjVKHnMkSELFfXVDqGXtTVwbPdz6TfMpX73Dltlly57z1WWkOkte+6v9Am/dwM9yAPLkK5lxq3JoRJ3usGV22bIHlS2NkiNDq6GvgqMOBT2v7uhxE0ZeUDhk6h22zC5b9hyFYs3Y3fUai2FrHnhdpp4em+VqxWrztPuQqXfYMrts2XN5tWhKa3FeEk+xZE1F0dDXqIwsidWjtnboVNsGWybhsmXPKVs2cXSbMD8GZIQYoKTVnuf+u6eGTfnQPHDbYMskXLbsubAszlFmKTDIPNmqa2hw80Me0xw9JQ/KTjXy2AZbJuGyZc9RKH1ImEWBUdrvki0bnnvlNLIU/yaWU6d6gy2TcNmyx0w9Jc/Cc7XSs+fVozYoMgdgqB6nBcQaDyVbtsGWSbhs2XO+OjeLUyKUlU1Lk+ym9gBtRJ4j924mh9rzbIMt89jhmvoxYjRbRvEUqxZcAzJWsqVE4OYvHDzZplMDMmyDLZNw2bLnwrI+rNTmblqSp1jW6+qi9/ucmGyweLp9aESdbbBlEi5b9pipScRqIvS4+yPZqn6VN+6gs4faqQ89VfJvG2yZhMuWPUeMpj665gGl5FUhXP0Cz0OAZ8OY1PyYHxqQYRtsmYTLlj3nq3uIYQSGRLW7qd3KNXruVTO5MWqoPM+ImBR22DK8bNlzIqZIT40SBFmTg1sVv7s5Q6uzs3ki5un1IVPvsGV42bLnOPDg6TNZh+h+2cMyUdCx5mW0EYKOxCOdSbYo7LBleNmy5051Rz+4buUiq7ZMelsRuKddaKwc5qh8JiyjsMOW4WXLnisOllxjkwgcbE0j5Oi+2o92ppw8XFs1/2fCMgo7bBletuy5Rp4hmGQy1DnFT3XoUKwQYKruTaObup8Ky3bYMrxs2XMRuLvk6f+B1kcE4VWVMHODHLVGDiFPO6NXU9hhy/CyZc8pW0VLJ5ygMcXViUlQWg5ub0zuw3M5NeGIwg5bhpcte7Dplt1VWwPmjwlHAaG2hpBVUNe626FniFEKO2wZXrbsMVNbstowBChYVhmherJVPdkKWJBbGxbkzNQECjtsGV627DFTc6NUSAgore15mSvoaqqPxc81eYTW65nSBMIdtowuW/acslVT6lUMeM0glBoY1uYtaDWVMa2j4ClT77BldNmy58IyrSoNO2BdTbdtNjB0192SpNGEo55iy3CHLaPLlj1XB14ExyjqiXT2U23Zw7KZCUKZwnVIrHpm7A3hDltGly17zlf3bLrqBiPrWBOO3FdTSWCFFKMwlnim5J9why2jy5Y9p1dXE5GcPCxLburYCeqHXt1o6Cy12TikbOEOW0aXLXvM1HGUVmQtSuxryv+s6mlXDMAefLfgXnxRHWdMvcOW0WXLHmzPY7SADKE2ASlu6srRoGsPPKSP1A6xZbjDltFly56LwAUz40qx6ppwVDStvHrAiLXk0UgrnRmQQbjDltFly54r+cecW/Ebu1pzX41+qjVOW+NkU8hsmY6FZTtsGV227LkLvGdO0TokXNvzMkYo0jxK065WOXU6tKqcaIct48uWPSdiImJiv7sz9+55NS9TF4PWSqExGRueaeQh2mHL+LJlD3ZiqmjSBhpoReCTwYQJ8rScBrH2fupU77BlfNmyx0yd1Apxy4DiYbgMDrCoUr/Pc2l5DjY7xIHTDlvGly17Lq8WD8DyXONk15T/GSrU1BQ8ny49I7Z0aBrh9wwtP2rot3Bl+j/f0CSUAjdcZ7p5UDYG+L0dVhtPRVlzhPmMWv09Q8cfNfRbmLI/A0P3KaFNz6wKkRsapXjKFT36LsZ1tduOQ6Nkv2foH3r+7wz9Fp7sz8DQbfbSEDv0tmYbac/upXlCzlJrHFj40MSy7xk6/6ih38KS/RkYOoSR6lpRnuealjCTQV2LWkaNaDyr5XbcR//A2/B7Q7+FI/szMLTHYaO3taJjSRviNzloShVyLYlDSkPTmRMtO8HYWxgy+59v6FSlNR0RCsrq6MiLNsG1iX4xZGK1zzNkqGwEY/IWfuzPwNAjsaU2gudT4pm0eKJVsDKENSlDOTD2M607shGMyVvYsT8DQxfFRszkwdhartWUwTBWmFIxqyqmQ5SJbARj8hZu7M/A0NpCDkIGaGsxObIHY6To2VblOlqe4dD0b9kIxuQtzNj/74b+2U9/619+8z++/lX55he/Kr/+L+Obn8/y1TfjZz/93ne+e9aX3/zi6y/9L/+y/M2vS/1q9H998h8/8N3PfFW++fY/j+mW/dU/fPmP4+cUSCAIEP8D2r8P+O+j/Tu0GDPT/7Ve/R8++7tf882vfvPffvGbX3/rb9sv/ePX34y2/vjvXu6PPv673/Cv78Lf/2qMbz9579YP/8F31w/97KcfT/35fwf6fo7m1MgDAA==</AdaptiveCompressedXml>
</file>

<file path=customXml/item25.xml><?xml version="1.0" encoding="utf-8"?>
<AdaptiveCompressedXml>H4sIAAAAAAAEAO1dW29cN5J+X2D/g6D3iniv4kDxIHCC3QAz2SDO077xOhZWvkCSMxMs9r9vnbasSO0+7iOn68iWCAOCu083yWZ9dS8WT//6r1fnR7+1i8uzN6+/PdbfqOO/Pvv3fzt98bK1q6Mf67fHtvXWDQZwDSO4mCJE8gkcmYLdGVNDOj76Kb1q3x7//I9vjtwxf//o6PRyGuH71s9en13x2Jebd/n9i/b2zcXVi7tPrx/y47fp4ury5uXN53/mtzfLib5X3VCDTYkXoaoHatZA6VhTSLy8Qse3vs8j/O1NSXcmuX7/rB5d/f6Wlx2Oj062H5Z2fv5drRft8vLo4s0/eWv88VF5c/7uFW+T2vGF/2m/P4tozenJ9L87CzjZuYLTcnF21S7O0vZI7by9aq+vXjABUk1v+TPTDzfHW5+bfsHry6v0urSPntx6xouuE2m+++nFf/38nz8+/9sP3/3y048//Yf5+DdMS50d8sOyLndNdv3s6GxaKGGwHy9287lpv4/4g2dXv/+62Xq9axXTOq5HXDKZX22yaAyuOJnVa/6yuN5kPqw2mSWtldhkN0+2ueLmAXPxljDYwfanJ39IuU/Jvmgp9mqgaios+1QCQluAcsOcG5FWVUT2GbtA9j15wRf0YuHAa3j/cvqBmuyXjbtENqENBnROBC5rDdk4C+RCZehR6M3J6FyzH3c+4nLknafczrdHuWr/unr2v+r/Tk82/9t6uvnKH5bK9fJ5NXcgugHADjmzIf2PdRdxPwIF7QbmzhFOT7bWtfXzt3/oQko7552OlUVKMkxp6xHY4ArgIyWPtbPllWQoHfdTOjj75GWM0d49Em2WNXWjGxvxQbE2i7FCzhZBs/mYk06VlJHRZm4B1nx48ljTaHasdfOxr1yhofIlajJgG7FP6yYn0k52VdAho2PLymUZ6OES6N1DoT1S6AW92EH4upBXe7COumabPTLyTMoQA1lANLUpraz2WgZ5tAB5OKIXQdPjRJ7OIfVCDrTVjWVeYyMPA4HNpZXUvCGScR7tAiM+RDWQZxbHKb4y5DVPvWKFZoICh81AyjlBzZGUR9UpKxHkObUfeQaDf/LQY68iPBKvwmpdY26K3YjawbFGBfIpAKtX0r4RltBkwLZAwWJwA2ua5MLaK7sRU+jL2wps0wV2YyMLtsQeLHsX6FvsGHIXwZpf4EaQH8ac1nKJqJWhVhN7rLGxWEuexZqOkIyP0J2pqoTqexAKzKkFeU+Hw2c9dsYuzkTeMeAs/dkk16N1lz0r8zbhPIXkwFVdgTpbkmQ6dVNzijUIwX6BiGXY04D9lBPnTTs/f/f275u5F6v3wQXLuCCwgM+RTYxoGnNBTwbItQCoQsjaJ+OyjOuu1QKjlrlg5H5Z+C/2oAbsFyaIaohaFYJqPds8RAWiNgVCycZ479joRiHYL8hGOgwjZsWw/zzwDdjPS3vVHSmW8d65DM4VD8kHhK4LVexotVAEYyqUWgJ7PWBv7GLHcsB+GexVQoyxIASKCpxn+4Z8K8A+fNDZIEUfhWCvF8F+hFMY9ouLTwbsl8G+9OAy5si2fSRw2iEklx14g6hKqS0qoXr2JcV1bkSsNx7u5+WEB+znjZxkqjWuQEHFRk7hP1lpBKVT7TUrVN4KwX5BLbMbScGNtP+88q8B+1nYawoWNXnoSkdwnQLDPrNfq6qPvbXgjEz5j9YLih4Z9qPq0Rn3eXUYA/azsO89YiOLULsO4JRhxEeTIWBkZ9dra6gIwX5R9iqM7BVL+wH7g2evWrfTaYqqfZyyV1Pcvnu27X0ohRwpLXRuRodFsB/ZK7btR9L20NIeo1fTSY4eJ9veZwSaDpCTsyYk72zOUpGcRUnbMNJVDPuRrjow7J1D7FZFsDiVuXZTIdaUp/JDjDVTYL9WCPaLsrQ40lXuHkfqB+wXnmhBp1M1EdB2Dc75Bsl0gtSK8gySzOAXgv2iLC2OdJW7R3OHAftlsCe2cWpICCFZYiNHF6CSCIrOQfumO78SOhO/KEs7jnJN0n7E7Q8M+1TZaywRIVfNRo5DgpxDAptTIGWaxipk26tFLi2OFgEM+8/rQzJgP2/kNLSpsFlPrrG0VzGxfdMDhGZ77IqKjULpKrMoS4sjS/tosYfaUXOWbWuFDZy1FlKsU61ALQkNxalWXUbkLsDeVJfz5LFnUAm2T1tZ1BE5F6sHTzmxhk8aIuUOVim0rie0Qs2ezIJUzdQgYaQoTUQn14dw9YNtqfZsIRus4Gr0U+8pDU3VHhS1HJRM1CwuiB7oEEdq8DhatVq7RqeIFidk3B09vjGV/vTki8PiEpMvZmqJyRf7yhKTLwaYwORxceJbYvLFAWmJyRcXeElMvriE/vCTx+USTWDy5Q1pJSZ/QMBF/YCAi8ubAUhMvrhyXmLyB1SpUa+nUtc1XY0x3RQyoKceIM5UhOSzmrozq85ekiEvVLqvFqQANCo7Ch1Wtl3jA3I5xYc0nONDGs7xIQ3n+JCGc3xIO0Y9pB2j1rNjVq4arSW5VgqUHMv7iEiy1oGtZJyOHf22k3owtbLgIKRGM1ojb/D3kKaselDf6SFNWfWQpqx6QCUXt7M8607+cEpOK/dgNBc1H1cOtBtEndGBRjuVp6KBHGuEEnItzugQu0xbibBAqxgT/KjTs9EtZrMvHG3UvEbsCD0Ro02VCKnZCNVWWyx574WOvsQFtdAmKHqadUI1XbWJRj9co+63dP6uvb9n5+zyl3bOv/43ft3T+WU7PqrvLjbbMSFuI1BZ8x+9TRf8ze8/ejSnGks6b69ruth5Cc72J7RSimH36a/s/8DV7zOX7tw8vcNLOy/eeT/T7EinJ1t7uZe5rXksN7dY1RV7ARpcyOyheB8gp6qAlAulmtJskfFQcEGJgCFWdE+Sue+UCDyee4JcQ1/rdGeBTjipEgvRKAtVaVeNz46NGhG00YJOERPaxilKth4fyx2LxVmrUDtImhht1SSIDQuYiK1ZRaY1oejLrWK7HRWJ79Gm71P9NC6720NqGw2WaMDqxDZqVRVSLR1M96qp7n0XO8LxB6ndPKnHvYYHI3WiqlPpGbI2GZx1BKR9h+S6UdH0EoLMXXO3Se3nSX0PFTJIvaezVNTFuOlgllXM1dQLRNIWuqqOrMqssYVa7Nwi9a4vXJP6HjnZQeo9DYJ7qI3dDWiYDbiCCYg6ATp0jXI1atsIFiA1zpLa3OPA9SD1HlI7CnYicLMsxV11Aci4DNWWxm5BN8zn4qTesQ8fSH2P4OUg9Z5GsI1q69WDIZ2Y1FbBdLE5lJw8kuqkjLxZFudJfY+DtYPUey60Z3ub1THTtiIBO/oacjYeXLBOd0rondBp0luk1rO+vTb3iBIPWn+a1o1KyapV0DjZZbER5IIdCLN2KjdTt6t4DnVZ1n5ny3n1WCzwHVuyNqXJYtCThm6taaa080AtW4i6l+o6eY0yIRS7gKmjco/FLPsCSN18oBhsAEvdgktmaneEGZQNWeUQom0y56Jvp/lm/WrEJ1qqNJPmA303zXd18W5nlm+k8j6iw5ohaM0mryuGBaYyLD/JJtaUVMF7h1nVUOp24aUAU81bRaTN4KpbXOUGU30FTJXRs0ZSCLbUzJqqIyTLL5FIa0M5pCxfkDLrVZLyT7M73wxP2cFTXwFPYWqpOopTW+/p7H7vEENLoFOP2lqTbZEpKbzNU7NBOYz4NDuTzPCUGTz1FfCUZbcJgypg63RDhGZlFa0OEBFT7ak2LVR/cJunZusP2LEfPHXboxqK6mtgKp9KKiYk8ME6cFkT5G4CuBg8NeNTijLZo9tMNVvpgYEGU91mqqGpvgamspSMU7ZDq8W9LwUmhQWU0UWnXJUTqqmhW52b9Kz5R/zvSXLVncLMoJd3t/mc8+8X11z6/Jo/PrDym94v29VG6A3GPZnZpb3UM27xOc8doYX3c38ZZbUm+d5MQShYp1rL5iElSoAZfSw69xyEirhvC4vZWh0WFuP42YMLCzuExRAWU16UEmrTGgQ7ZRW9zZBMYR84NRNDMrEIxZXuCIvZGk4WFk8zWPtFCQszhMUQFtMpjuqLjzEBpayva8j6dKjDsKzwgZ37LNNA9o6wmK1BIIOjC9eDCws9hMUQFtM5oNJSVux86KALOIwFYi8RfOuqhNLRmy4eCJw1LJAtiycpK2YCgWrEAXfy0pcVB0Qbq4rFQPJxigNSAwopAXMURqsT1iCfBZ717DGqp+nZz7X6GDz1FfBUVrn7ZBs0Ch1cTwVyTR2a7o6aDclWGZ5S+5PAjszTTFftMzJhBLv/hJW5uJ3nF25iluQoBZvZuvQIzpvKnqlDSFOHtaw8dStzfE0tOOdCT/TK972sO0LPg3WPozat2lBB+1ang0sE5Cq/NJTZcSSjnExGW+0/zOJ4cYN1d7HuCAQP1j1urTivmWFLZqvZ1UaQjHfQctLKxmSYe6VZdy6u46J/mg3p9rLuCMv+CdZ9RGFZys2FnAK0EBM4dn6BolWAySvHHBw9yfTsUfsjSF6pp9krdh/3qsG8g3mnag2jYvCtA74/sRA6xKorJOW1NaYFs31Vx+GZd64K1D/Vc3UjIXoz02DeTzBv8hgi61ooFjM4winQrDy0hF5nZl6dZDrwqP2nYr2KI1o1Sp8G8968vZ15jaxhnYpQqHdmXp0hJradK+VeNWXtg0xLJbWgTwR748PrHVXOg3s/vPmWX/4x8OnLdPn8ZXr9j3b5bHPdxunJrXduPnV2+fx6gh9ep3ze6rMpY8/Q/Oj9m6/sWtEiNppjofuzzwzrnNazy81if5jZ5tuUtrjrqq9FXbDmKHx3/LDdheyw4++IrB5w8R533BR0wPEpyK4/2F0y/ID7Q3PN1Q41/o7rNQ46/o7b3g46vix+/K7b3Q86vvD+77pM96DjiwofHl8YP7sunj2kfNh1X/pB5Y+0fJPFf9h14cpBx5devzB9t+8EOvj40saJLP8GYfshoKh8cH47nXvo9W8nnA49fpRdP2pZ/OD2JRoHH194f4ys/sVdl/0dEP+o7PHRxZvz83dv/75xyoTJIazOUNgdQCtNDmm4CpvTJKrONnCVNRdFx3d+u/Dv0ONLqxsrrO6tsDvghPdHNtzB+JEeX1g+y7pjzpCsuWjYXFlVXYp6Z04JqxsSFkdEsnAl4egcyapLHl/Yu5FVZzy+sLp3wtEPL+w9KeHoBNN3RXEn7YzjdgHZoccXti5IeP0k7X2oNbUnazdZ6RFlt4vXL7s/wYhKp42xJDm+FTaGtTC7TbnXVaWrrG+FSjoVKKusp/WvTI41pxMOFAdh6gdh3RSkI0vSppp0lcuu0rKDji+cqBIW5mFd6RGUdN5c2DPSwuys5fd/TXJrYe7WwnCSTWPx+oW1jxHef+E0ZTDC7Cycxg3CeaughbWbdJpYOu8jXAYwybc1xamRFRcorJ1RWDujtPaUjTxs6LsmnLywdnDSYV7p9QtLVycMJydsHXnpNIQ0/oWtFy+s/b00fwlbp35d7emF2dlLs5s0OcKq5Ni+Huvg4wtrh+3DpQcfX5jcQRiuKKwdUBifKIxPlD5iICzuwqpJdpROsgvXzKBwzQwK1xRN+78muYVdLTTCrq60q877syI5SDjNRMJppimNuGqaQzrnK338R9i2ET5eGqKw7SR8/BNXwM+awlw6ayZ82nda/6rbJcwdwqZOEDZ1gvDhd1w3qo/SSRzxs6LCjgxJ74+wshAuYAvCBWYhSp8FFsaPcK+JiX9Xti1XzTnKopeEC8BIugBM9qzTZv/XI/eqhe7CTUKcFW7iFIWrR6Js9Yhzsk08eHxR1nNatnrEOdkmLTy+7P4HK3tQwgmfGjbChlkUblLhZCPwPL40fYXlj2yGi8eXPVUdrCx9pZvwRNnqTZb/wvJZNsPohB1nlm+y/CvsmPP+S48vjU9h+S9snwg3EXVT9e+a7oBssbFz4udSD2vOnZ58ol/wzVdut2Te0Y759DxdXv3S+kW7fPnr2av2zCjjQDkw9lcd/6L0X3z8RkdE4/G/T0+2P30zzOXLN/98/ub1Fc/4I/+9uGxl6uB907x59vn7ET70hH7xsrWr71s/e3120wR9+vKdd6cvnZ5sPvrs/wH/6jSnoS0BAA==</AdaptiveCompressedXml>
</file>

<file path=customXml/item26.xml><?xml version="1.0" encoding="utf-8"?>
<AdaptiveCompressedXml>H4sIAAAAAAAEAO1dW28ctxV+L9D/IOidEQ8vh2SwcRC4RmsgcI04fekbr7FQWTK0m1uL/vceyrIsrWazo2LP7ng9L4m8M0tyeT5+50py8e1v7y5OfqnXy/Ory29O4St5+u2zP/9p8eZtrauTl+Wb01BzKTGAaAqsMKpG4WXKQsVYdUumQjanJ6/iu/rN6eufvjrRp/T9k5PFsrfwl9rOL89X1Pby5lP6/Lq+v7pevXn49PYhPX4fr1fLu3/evf+aPr4ZjjQOa9ZFAKomTE1SBJdQtFCLdtZo2eLpve9TC99f5figk9vPz8vJ6vf3NGw8PTlbf5jrxcV3pVzX5fLk+upXmofTk3x18fM7miU58P6/6u/PYHHW//eg87PB3hf5+nxVr8/jejP1or6rl6s3NPmxxPf0Tv/R6nTtvT76y+UqXub66Mm9ZzTi0sXy3as3f3/9t5fPv3/x3Q+vXr76Kzz+AX2oG5v8OKzlUGe3z07O+0C9Q/t4sDfv9bk+oRfPV7//eDPtg6Po47htcWCEG8Zx94DmbW36ByZ6cfYJU3+ANMzelQaEdJmSMDZKEcGCkM6CSdmBrZUFaSC3Q03NUCOowZFAregEqckgZGyRSC0qEWrQxLHFhlyxRu15oAbboaZnqHlnw5FArSlbYwxNyEI63RSbhM86C61CRGVkQhV4oKa3Q83MUCOouSOBWgrgAhQUUWViNfBBpBitkD5HY1KwuTFBzWyHmp2hRlDTRwK1ACErtE4EUGSrafQitFJEqVZradFgVTxQs9uhhjPUvDPHwmoaSsgukIWWshZGeiB/GKQwvtVkXVUuOR6oue1QczPUiNWOxS0IpaAMmvzOgAQwYjQRa9ICk8bcUFofJAvU1AhW8zPUAAfGevPa54a0TECTzjmBgEEYY5uIGYtQoJWNtkoJwIM0vx1pYUYaIJ/6XOsL0IztKkwb1FZqjMFZoWL15H8kMg8TEan0xaoEvjWmqIoeEcADOaOauOZI+DMVKDYbL3K2laAWtQhF0V8tkVcSszIp80BtRAAP5ryEAiePBGo516aTUeR6FNnzcVkk0D10rDE0k5LzPFEVrUZAbc5LENSOxf8ACaVIY0VQEHtUJYjkwBLJVeuNLuAlkwIdESuGOS9BUDsWBwRdVamYIHSsllxdBJFMycIZQqAn0CUmB0SPiBXDnJcgqI12CyYONZ9M9sopkVor5OuS1+srUZtL6NCTh+AC8kBtRAAP5rwEQQ2PBGrGN7LUfBDVeWI1LYuITSVRi63Nu4oYDA/URoRVYM5LENSOJS1hXYEktRWYPJJb0CzxG7kFgE3V4kr3DngieGMU6JyXUHA01UqpBfIFbBXK6R5Xi+SBtmJEk1anrMk5bTxugcIRUJvzEuoJIdyJQw1VjplMMpGLIlstI4oQixe6SFVQh6KQJ66mxthqc2KCoHYs5b5RFlOjJY1pQiIFGqzwEapA0qyRXAJItfFAbURluZqzBQQ1fyRQg6qrIs9AdG4TJuUmgouEPNkQfSkpeJ7Kcj0ir6/mbIECfyy2mk4y2uSkgIRRGDQoosVGCjQGoIcYNVNcbYStpuZsAXmgx6JAXbMQMBphQiFbTWspAn0isLlAlFZBWZ5gB4wJdvjZWiOwrUvg7rXPDWylqdoUWWuh+p5mj00kQxo1lSxNtamh5LHWxtT7whxaI19dH011uTcxQQIpWol9I4OMIphe3RFyMt7popFnz+kIHYrkrsxgQx2OxWKDWoNyNQjrJQhTjSNSs0X0OG53FSRqHmaDEWgL0s+h3L6b4WgK12pAD6CE9kYKY3QW5BeQf6BUszWCMoFp48yIqEeA2UO42dBwLC5CS6RIgy8iBBcEadVKf2EVCSBCkg6dY9rnPKJ2Lagw5w76rvpjMduUsVbLmkS23SGVqfT9p0U0U6Bilk1qnkKPe+XfalPoY65e49xosNYVrtcpbu6KBPbhnze2mLf/R8/X9YKk+Et9Hi/qZYnXL25HctXasq5u4FF+vr4RdO/zQ6XlppKXfNvIyzL4/OEbIKWkFfPHX9n+wupmVJv6ezRlfniOek8bW+pLeHCWDm0PKYgNnBY6RrKHbLAiRJuFLdLW6lEqpuMR7nGG2cQZcxniHjlDORxdhrYD0nhAV3r0ZoWZrr5ouipeepmhiZwzmTgh5F7L2oRFMn4SGXMOLDddDWDuA13Npaz7NHFgn5zx4Ee6dZXI2vVMV3c9fXZ0VbP1IfsmglROmKar8DE2gV7ZJlPzaT3UsXu6Gnr/hq7mnM1e6Wp0vH7mjC+bM6zT2G2aUpwnzgDyyHRAocn2MSoppUzh5gy3iTPmZMheOWN0ZHLmjC+aMxJxQq0KRXReCgMli6iSEQZdaFl5Yg2ehP09zhhA+4eDB+1MGsykMS/du54+u6VLnkB1taJwmKIwzgXhIQcRcm4pKow1sLsIeuNBKn6uw9+jwgc1voRs1yFYGP0rZ1vjiyasavpGtF7OEIoSxkAVKdUoIoRkaqi28RMWbDzlOODMWKMjDRy2hoB57U527UZZvVMlCGtqP8vXNRGNtgKiDMYFK23g8RPU9goRUCCf4ClcxFQv1ttZ1d9Wz/4j/0ui6X+tPb35yqc7eG7HT1TyYJHfLKGB3MJm3IzEzAa8LM7WxrX289d/6NjSM2lqbRkFtgZkVzai6X55UE4aIblmSuShaTXCriRRP6H0bBb1tgN+EnkKuggJ/YS87E3fiGREQtApejS5sot6Uw1HF/UT6vVnUW/JfxtpgYwsgbEHeiqi8DkZgQqK87ai5DqKYnv+m0T9lENeZ1FvE7VWTssmZEpkbGNzIhnnhdTNpmSKro1pf/723GEX9RO2Tc+i3ra5rwViaRQNSMrGak0uVXAikq9Vk9dSJ6azjLanfLqon7ApYRb1Fu9Z+my8icL6ZAWtYiV8P7IbnbJZxWgb8hyFcE/UA9NwJ+onlGnPot6SlDFYXFFBVF0yWeA5CW9dFr401QzmkjLTHQPbkzJd1E+orp1FvWXnhcYUS/PCaKhE4CWJJLEK6TAm23JQnmfnhRoRE+uyfkJp4izr+7JenD28oHfxNi6fv42XP9Xls9X1z3Vxdu+Du5fOl89vYzQvLmO6qOX23cef331lKKgzKg65KQb59PjjhtjjprjjXWjuxb3YowlyKNj3pDDeKLF/amEotLYhrLYo58ubeX/xhJ9k5SR+0qYJ91MenYVJj05NenR60qMzkx6do2UxkNGczPBw2sNz0x5emPTwCHqTHh5Me3hq2sPT0x6emfLwIBDvDRzuMJHhWT9treGnzXth2rwXJk0sENykl0aYttYIk6ZlCH7awp201rDBTnt4kzbmIYRpY2/avkaYtkkQJm0SKKmnjD2Uk549hEkbVAiTNglQTnrlopw076GctFJTUk2bWCZtsaCctL2HctLGvJIwbexN2s9FOWmtQXM3beFO2iSAMGlahjBpcxS6Gz7l4dmpDO/+bidtw8Cmycf9DNXTbNjo9LB9N/ijd9e+XT8DeMft+6GLGHfYPuqhnXE7nB+/qWhoV/M/cJzXTsfPi0/rhxTCLtsfyvPvsv2BO2l32j7v+rLrdxrvvH1m/lm//nvn7TPLN3DLl5cfBrfe75Sfufmfl99Q886P49aPyKu/cOgA+522z4xPx90+L38is/2Ghte+cpIZ/4YX/27QId7t/J+cL/9xmeOq/nR1ff7vSh/3gm7ebi2v2kTD7DYp3va7W3MAsVjPbY0xr8ahQwV3qq2Z2Xb9DpOdt8/M5prZmjTc1gxv+26wqnyX7fPSqmO25h3w4tMp3vXrhu562LHaOYS2dsy05JitAeYgGDIH8XDoBvNdtr9+LeCO23fATUu88nWKe1kzqx3FTNuKGT+KWW0yB5EccxLBMQepHHOQqidZ9q/WeGXuPa/MPbNO8MyJHc+c2PHMrmyQvPLt7R8kAsBMVcwenGeO93lmsfd45QHE7iR3Gpc7TcNtYXKXYRzEsevVGQchGWZ7feiG2J2GMbmD/gcTyyG6ZfY+B+8L3mn73ONnDmpzp5iYS8yQOaiKzEFV5E5RHoZNUHJXljAH3YB5WQ9dmrfj+T+E2NfvqN15+8ywYo6VIXOKA5lTHMgc60PmWCsyx1qRuTIAgVnbccdauT1B5lxD57dD0Kpizowya2vHrK0dtzZVzLBShzHS1q9o3nX7hrt8jXv8zGxruOvgmK0ly6ytLfOytszWzNCddzttn3t9MVur9jDa1DIva8u97LjFggcRCzKvRmTWFsjM5sgsdmSGrWPWFo5ZWzhmfDruzS7MtIcHyVk77pw1c6mCYy5VcMylHH3+DyF2ZpfMKe6qQu5iZ3cIsXjmdJVnTlf1dORB0iXcOWVm3cW80R2ZN4oj80ZrZN5o7faAn0OQPHcWjnn/fh//QaaNebUwm0TIbBIh87EW7jBZAsedHGK2tJHZUkXm016Q+TQWZC6cQ+bCNuTe/8t8WhYynybT1++BbM+D5DR50eyZC888d+EZ827SPv+H2Hazhz4XZ39wGd7dV97UT99anD26pHBxEZerH2q7rsu3P56/q8/6wbxCWqH8jxC+Bv01wFfQr1mT8M9+5eLDt++aWb69+vX51eWKenxJ/71e1txvbPx4x+LGx3cNvD0vpV5+vNHywU8Zvuby7p7NRzfXP75lE8KnazbXbtkcvEVzF126/Xdp99+l3n+XsPcuD4Ae3H+XZv9dqv13KZ/S5eJsmJY+3jT75m2tq7X7aTvZPfi0f2lxdvPqs/8BbozMVb7uAAA=</AdaptiveCompressedXml>
</file>

<file path=customXml/item27.xml><?xml version="1.0" encoding="utf-8"?>
<AdaptiveCompressedXml>H4sIAAAAAAAEAO1dW28kt5V+XyD/QdD7sXh4OSSN9hjGZLA7QOA1Ms5L3nj1CKuRBup2Eu8i/31JRaNptardJaBPdUmpF3vUVU2yyY/fuZOr7//x6ersb+V2fXlz/d05fiPOv3/zh/9YffhYyubsff7u3JeUc/AIVaIBLUsAJ2ICGUJRNeqCSZ+f/Rg+le/Of/rlmzN13r5/drZa9xb+WOrl9eWmtb2++7R9fls+39xuPjx+ev+wPf4cbjfrhz8f3v+pfXw3HKEtlaQyIMkKukQB3kaC6ktW1mglajjf+n5r4U83KTzq5P7zy3y2+e1zGzadn13sPkzl6uqHnG/Len12e/P3Ng/nZ+nm6tdPbZbEwPv/U357g6uL/r9HnV8M9r5Kt5ebcnsZdpspV+VTud58aJMfcvjc3uk/Wp7vvNdHf73ehOtUnjzZetZGnPuy/PDjh//+6b/ev/3Tux/+/OP7H/8Tn/6APtS9TX4Z1nqos/tnZ5d9oM6SeTrYu/f6XJ+1Fy83v/18N+2Do+jjuG9xYIR7xvHwoM3bzvQPTPTq4iumfgdplJzNFRvSRYygTRAQ0CAIa1DHZNGUwoI0FIehJheoNajhK4FaVhFjFR5EqKGRWpDgi1eNY7PxqVAJyvFADQ9DTS1Qc9b4VwK1Kk0JwVcQucl0nU0El1QCJX0gqUUk6Xmgpg5DTS9Qa1CzbFDb6UwjjYa1PL//s08nOjNvlEeP1mMmCDI1QkXnIYZgQLgUtI7epMqEcn0Y5WZBeUO5mgrlpMTrBLlHnyQZCx5lU1AVOfA1Z8jFKCUMaSqSB+TmMMhpAbmzejIqJ5wM5Ds9o91VGPi6nnZ/Kcw+Wd908ZgUaOEQnEAB2tUSjS3SRsuzv+zh/WWX/dWECJ8B+ERVsq9ViuRMwisBwVPDdpMgEEpUQFFRqiSM84IF5ZIOo9wtKEcaGOvday/N9EwNaMJaC9TsDtDaVAiJMkhU0gRThEBkQZoa4VDzC9KQJlNXWl80VV9IemxXft4byAhFwVsDMhTXrNrYVP/YSFu4bGREVyuTm1DJEcEPseygZ/hTZs7VMWM2STtIyZQGtaDAZ9n+VWOzOEOSOiYeqI1wE+ISaJPP0EdnDrWUSlVRy2ZhZdEDzAkiqh4LUeSrjtE6Hl+dGuGrwyXQ1qD2WuJsKDBnoQ14iaF7zDxEi6aRXDFOq4xOMAnQER4zXAJtDWp8xs7TvtyEffEpBk/6cq9FMpAtMmbtQYViQHtCiDonsLrtYtc2buQyGEe4JnAJVjZYjzatjrCF+CJG08LaRZ2ctBJirRm0thZcaaLIRrLkmkVnPfHAekwO2xKdbFDjc05MCzXtatOsnYdiXWNQJTKEKiOUbEp1thB5zQI1PcLlhkuMsEGNz+c2sXPKZoxCGaDoqJlx1TR+a2YcUpUl29ytOZ44whjdegmXSXw16ZKx+ma7mQLSqu4HDalBLWuowqiYlIq68phx0o2A2hKzks9wuc8caiRTSE0lg5Rl09USEfiQHagsZCblsyQeP6gco6stQasGtddSb+Cqdo6SA29cTzdp1q6vCoFMslEW1FkrHrNgRBI4KkEL2hra+HxGE7tCiyqyGQfQ6Q10TBW8DU1dE5XI5Ry946luUSOSm+QS4JHoJktuan29Ft+KiiKYaAVgpACaNEEwVJu8Dh7bQwqKyWU4QjWUSzCpGbyvRV6bWpMSVYAUSYI2vZLGYIQQgvLBiCIykxUygkG7vF4MkSavXwux5SpLlcaDL66nYYQKUTfxHXMSuphYSVQWtI3J9cfFlXcuSTHWtExsiugQMaKAmkMvnxIBvO7ZPz5F7azKiniK7EfE3Qj1Yog0sPnX4s2T0jpy3kK2odm91PN/clWQnVbWOyGj57F75agYhVyyzRrc3Git7WVVP8TiySFKUE4L0FolaHZCsxekrKYElNoz1dCN8O95XCyGuzIfPpNhpzPC0SL8ZeG8xibRvcvgvfXQxHtp/6ICETFgFJbsbjbUsXA+InXcS7/YKv08k9eiP955rHPQEHw/Okf3o3OMj5BqjL7WKLAwoW1MgK6J9KVWQfrxFTgvi+pCsdJXRJAkG9V5HSGqRGCS7pEVgSrwGC9yTJWM1HYxXySa1xIgVrIU5UoEQomga7NjnNYFsJ9HhyoVt5s9fyyqG5OjSigWtNFulvDDWy+c6aQ2RomGvWRyBi1i7qfcZKg6Y6EkqlA8iaRbhrPcF+tYqhk4C093Ib5bt7K/qyMc/3Fbrtoq/q28DVflOofbd/cjual1XTZ38Mi/3t4tdO/zX5U3+7SNdN/I+zz4/PEbKERT3Q585fALm7tR7evvyZS54TnqPe1tqW/hwVk6tcNDYqhoFTQtSIA23oAPJoHJwpTiSEim89+2OEPv44ylpGJKzpjuXKyFM7Z7enGckZ1wImGFlFLTM7xPvWClgqGmgUTprEXDzRkDmPsXZyz1KlNyxr/FMWMLXW339OLoqiTjfHIVvJC2meSqgAuhAjlpqojVxd2AwvHpauj9O7paEiUmpavJLP+FM7Z7enmcYayirtPkbF3jDGxmkfIEquk+WkYppc7cnGH3ccZSvDYpZ0wWAl44Y7unF8cZsXFCKZIgWCdAY04QZNSgyfqapGuswRNo2uKMfqr+IGkYs7AGM2sse/ehpxe3d5spUGwpBJZiAG2tB4fJg0+pxiApFM9uI+zbuohuyU9Y9u4L2rs7a/d67xUpuhd99ww6nyVojQViLAEC+qiLL6by0wbuC58YTwtvjDb4OVgDcKGN2Yp8m2I/4jFC1v3YrWzb3tU9RzHm7KLzwhX2yOfAfN6X6zm1pMDqZ5TXL7b3zDbzhPrbtLwhcg2+9jPUdD/YimQAV1A0e6GKmAOpwHQU9hZvDEzRF95wSwAU7ZLKsD32hTfmwBtG9qM8m4VgEPt1J74fHZUMVCxKKgxIyB5SwP3nA3i1ZGhOeavTQhzbPS3EsZ842tYsIskIsl8+p1UvKaiuQA9CCpPJaMOe1o0De+4LcbilKHXK6qmFOLZ7WojjdzwcTllUyTVLpSDoGAL4YhAajaRaVYpU+AOS+wpCUAu3aBxTnqSwEMd2Twtx7CeOIIqzMnswuvSjR22FoJUBDMJr640wnqlk9nAhGUoUz0hluAqxXO22syn/2Lz5P/HPhoL+r52nd1/5Y6mX15e9vfvxt63xiGDulnzAWtgP0ZHw3APN1cXOuHZ+/u4PHXsQhNCl1ERAtTYZYWuBWKKAFBVhtFXnwBPBkiMC322pn+EFX5b60D0jMQapMgjsF6slp8Eb1BAJVQyOdCrsS70vVtmX+hmVyctSH6jQaYYhFl+AQk9FK0TgUtRAErN1ppDgOhH/cIVOW+rnnLexLPWhpVbSKlFBxOhBU7UQtXUgVDUx6qxK5TkIUh6ubuhL/YzT0palPnTmZ/WNpQkqtlXWRiloa24hFJ1LdEqoyHSlyuGk9L7Uz/ADLUt9IJdYU7ZZeigqp6aWpX6YsE3gcpVVU8ox8RwjIkfkEve1fkZp9rLWB47tUBRDrg60wtK2dY4QBRUQlkI0NXnpePy7ckQSWV/rZ0SUl7XeXuvVxef251eTffUxrN9+DNe/lPWbGq7WZXWx9cnDW5frt/em+7vrEK9K/vLy0wcP3xky9kf5xvb5xZ7vE9vjD9vnC3vwDr3bjsB5MeRvepYnadTCf21hyLuzx92yypfru3l/94yfZMQsftK+CXdzHp3BWY9Oznp0ataj07MenW3bYsCbO5vh0byHZ+c9PD/r4TXozXp4OO/hyXkPT817eHrOw0PfeG8gXjqT4Rk3b6nh5s17ft6852dNLOjtrLeGn7fU8LOmZfRu3os7a6lhvJn38GatzKP388bevG0NP2+VwM9aJZBCzRl7JGY9e4SzVqgIZ60SkJj1ziUxa94jMWuhJoWcN7HMWmMhMWt9j8SslXkpcN7Ym7WdS2LWUqPN3bwXd9YqAfpZ0zL6Wauj2M3wOQ/PzGV421UbyuxeJzvcz1BGzZ5yjcft28Effbz2ze5NjUdu39HAGUpHbJ/UULXWEefH7UsbOtb8DxxudtTx8+LTuCGBcMz2h+L8x2zfMrfPu7+MZ57/3SPojt4+8/p65vX13OvLyw+EvPghxc3/vPxGind+LLd8JF75RUPXDB+1fWZ8Wu72efmTmPU30rz6lRXM+Ne8+LeDBvFx5//scv2X6xQ25Zeb28v/Le3jze2vhbdbwys2STObTZK3/W7WnGBZzNB5D0fVNph349B1GEeV1sxsu3sF7tHbZ2ZzxaxNam5thrd9O5hVfsz2eWnVMmvzFnnxaSXv/h082vPIYucU0toy05Jl1gaYnWDE7MQjx0x7nlkJR25a4l1fK7m3NbPYkcy0LZnxI5nFJrMTyTIHESyzk8oyO6l6kGV6sca75s7xrrljlgmOObDjmAM7jtmU9YJ3fXv7J/EAMFMVswXnmP19jnnZu7/yBMtuBXcYlztMw61hcqdhnMSw69kZJyEZZn1dcAdNuZ3+J1uWU3TLbH0SMxqIWSQQMzcTd4iJOcWMmJ2qxOxUJe4Q5WnYhAR3Zgmz0w2ZtzVyL/tJ2JyQebcz+/qI2VdGzCEOYg5xELOvj5h9rcTsayXmzABCZmnH7WvltgSZYw2d305Bq5I5MsosrS2ztLbc0lQyw0qeRkkzzNJCc6evcY+fmW01dx4cs7ZkmKW1Yd7WhlmbMczagOHeX8zaqjmNNN29k/Do7XNvO+5loZMsCzHvRmKWFsTM5kM3zh+1fWbYDl1ge9T2maWFZcan5S52YaY9OknM2nLHrJlTFSxzqoJlTuXo83+KZWc2yazkzirkTna2p1gWxxyucszhqh6OPEm4hDumzCy7mAvdiblQnJgLrYm50NpOgJ9TkDx3FI65fr+P/yTTxrxbmFWiwYunj7rs3IVMJ/FrWO7gELOmTcyaKjGf9kLMp7EQc+IcMSe2EXf9L/NpWcR8mkzfvyfSPU8S0+RFs2NOPHPciWfM1aR9/k9RdjNBn6uL37kM7+ErH8rXb60unlxSuLoK682fS70t648/X34qb/rBvCAMSPezFN9K9a3233gpjUT6a7908fHbD82sP978/e3N9ab1+L7993ZdUr+zcf2m/+zVxd7HDw18vMy5XH+50/LRTxm+6PLhps0n11wP3LNpv160KR6/PniP5hG6RD99lyf4lWb6LtX0XeLkXU6PHimmn1c3fZd6+i7l9F0+ay1XF8Pk++VG3Q8fS9ns3MPbKf3Rp/1Lq4u7V9/8PyOZVybEDgEA</AdaptiveCompressedXml>
</file>

<file path=customXml/item28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ePuHJv6hKd9Yn0sJ7X/PU8b3v/1uMzevrv7x9OryVsRn+vP6pg7zjPPbOeKdH7/bwKvzcayXb2fk7x3K8jT9uyCBBxGYD0ME7M7orsUggMMSE07MOLEcgPggwPKTEuVWQ+5OXFkNuTsFei2k40/sZzivu7PdVjuvhUfyR/lJxM3ZsurfRh+9fFXr7VbM0nwDuffT+Zc2Z3dfffx/rL0wUd3sAQA=</AdaptiveCompressedXml>
</file>

<file path=customXml/item29.xml><?xml version="1.0" encoding="utf-8"?>
<AdaptiveCompressedXml>H4sIAAAAAAAEAO1dWY8kuXF+N+D/0JgnG0JoyGAwSAqtFYTV2l5AXgtavdhvPL0D9xzobh0Lw//dwdZotqemajtbyCjk1uTLHJVZTFbG/X1B8vpXf3l9c/Wnfnv36u2bX76wPzcvfvXFP/7D9bff9X5/9XWTj6qhPloHajUBxVahtIqQoim+d5ML5xdX3+TX/Zcvvn5Tr769f31/9eXb1++u/ulf/hPpyvzs6k93V+Fn//xCxr26ur6bI/+mj1dvXt3LM+8ePpXPb/u7t7f333589f1Fufwu397fffjvh/t/Jx8/TDO5OGSmA4ZnCxRsgdhSg1ZMss60wi2+ePR9GeG3b2v+6CHvP3/Vru6/fyc/h19cvTy8WPvNza9bu+13d1e3b/8sN5kXV/XtzR9fy+szR77wP/37L+z1y/nXR09/efTx1/X21X2/fZUPh+k3/XV/c/+tSCW3/E7umb8aXxzcN6f/5u4+v6n9kyuPrsmMm/zA3/36m2//43f/9vWXv/3q17//5utv/hU//QFzqieH/Nu07o497P21q1dzojbaT+f6cNt811dy36v77//w8NrtsUnMabwf8MgET0zjwwV5bQdv/8h7vn75g079iKaRD7Wl1MG0wUDVVoilDJD/Fe+7jRm9iqb59LSm4a5pNppL0TQa4mBbgpizaFoLCRLmAtzG6CmiKFzR0bT4tKa5XdOSj+FCVK2O7rp3Bly1M8pTgeTJQg4FyTufS606qhaeVjXaVS1R8BeianmYmoZxYH0JQCYNKIYjlMxInXMrLemoGj+tan5XNRvShWhaS6VQRQTnQgGJppKpcRyQB46AnMtA0tE0/7Sm8a5pNsQL0TQM2dscRNMqi6ZFLFCssxBNbiMMCaAddTSNnta0sGuaDZeSqNFoPTZkME5iJpnAkCoFCCl2H0araIaOprmnNS3ummYDX4imcWHnU/MQR0GpPkuFZKnDiD2HzilGbjqahk9rWto1zV5MRTAoekvFQMduxKd1gkTdyR+lVLKuSEmgo2l2AXZrdlWzgS5E1ZzEzuzLAOuIgXpESNlVcLZ502tyximVBEtogp0nEFVzF6JqYZRibe2ALVmgMnGOmCKwrc71xDV7VlE1WsAT2J0oEFU7MteH235qquaMddWxBFCHAQgzQ2bxb1jRjTxKMF7Hq9ECosDuTIGo2qWwn5lyz8QEGLJUBdZI/Tm8h5G4eXHevrAOJ0ULiAK7MwWiapdCf1qulE0IULhloCBVaESpQj0X62NMLRkdop0WEAV2ZwrQ8qUwBSNKuIyiai1XUbXsHcReIyDhSM1JcVqVvNoCpsDuVIGo2qVQBYM8u2AzxBY7ECNCHlygkXUYHY1IOo1qtIAqsDtXIKp2KVxBrTHYYaT49DzeB1CXGiTfvLfd93hI9a6lagu4AruTBaJql0IWFBuCFKEO3ChFvJrp078RSOEzvOk8kJUq0AVkgd3ZAlG1S2ELKteEGAeE0qUCjbOroxUjStd8SuRHq0ZH1RawBbizBaJql8IWdNMCDzPANWYgkoQtJ+/BdarUozUx6XRFugW4Gu5sgajapeBqkXKxxRoYLeeJq2VIhFIgpFooBtccZxVVs0u82s4WILt0KbpGyQfbPAHbIBF0dkhmGhawRm/QY49Vp1uNFpCguNMF4tYuhQR13tUWpebkRg0opyjVZy4wRs6mYsNsu04EXbJYaqcLRNUuhQQtXvTMYoZu05hdRB5idR1Mra5YjrV3JVVbgOHiThegPSShP9z2U1O1YTNiqKJgWfI0KtVAxuwlniJhCY1y16kL7AISFHe6QFTtUtCO4kzpNhJk9hFodAclYAM3QgooJUMfOsCaW4Dh4k4XiKpdCgnKkpR5ahHyw3JjrBVSDuLazCg2seeWdPh2twDDxZ0uEFW7FBK0iVdrIRQws02NMCQQRzbAl+ajjWg76nR8uyVox04XiKpdCglqXTemcgAjyRkQGRT/FhNYNtjJ9cxGJ4DiggrU7XSBqNqlkKCIthR0c5eOkYC4eMgUHUjkJGd9oRp1uohwQVngdroAk7+Y1QVE2blGEVq1DigGSduqi7PVg/xwUoCyDguKC5oj3c4XYEJ3KSG0jowUGIGt6UBGgmmyYQDXkkfsNTMq6doCZM3tfAHGcDF4RxpY29y9z45Rp651SG0EKUK9M9624YqSri1oj3Q7YTD92qXEUByBrJmtuNFJacBJ1Kw0AjcXT9lahlHqJMIF2JrbGYPp1y6Fc88huMFUoGQ/gGaTRyaPQJ0Ji+vdKS3RwwXgmtspg+nXLgbIRTbkqEmCNqQ2MIMhEfn5L5NED6kdrnxdS9cWoGtu5wzEr9Gl1AajuViTlAUWKUsMnXtGmsKQE/UwZhXadfrWcEEvkdtJgxlDLyVfM2hCzZYhFCe1AeUBZQQD0Qd2Oecaq87SKbsEyt1Zg6lrl+LXaITuKA2YjbkwITWIxVZoNHycdeg4XJG4lq4twDxopw0mlnsptUFtBqlZBHFuUoc6zlBKFIWzqbRqcjNafm0B5kE7byB+TXH11KeFCOoVIp9akeIa/iOvUc9kjzzsUvKeQs1kJ66h2Db3xysEUq168CG7asiXbnRwKl5Qz9HO9aCNl6JqPViPeRgp5+ZGGIZnE3WMUtMlT9Sb56YDHfACmIp2qkcctrmUdgkukvhE/9e2aaAiupa9CxB6L5xCFb+mpGtL0p6d6kF72ELw4bafnKpltKGgA7K2A2FLUGJIk1WkgbHlWoOOqi3olqCd6UG26VJ0rWakUVqDkhwDhW6gUPUgFV4ssbaBTacLzC7aYnYv59DRpTA9cRg/Qp574s01bw4zRCOFQjQ02BoepToVXXukav6UW/s8ScXbfiM/8E/9y3zT37R8+9V7zXs7xl2//+ULEJVqf7x9eAlTxx56lE/mdPX9KF+3o9c/vsMaY0SbfvwrT99w/zCrU8/7xETicROZTzo50lTvo6/pSdtFWlxqpW3bbqfGLkkSQqkhEEliUkrPkG0q1FP3Q2m5zSPbpVO2+3kSZ7vt/vCk9W3XJlq8AHjjtmuCc6bmAaLZRuoJKV1LkpRv5NAc+VbMYfPv+rZrj6j++xxvr11VdW2BpzC7o3iGozjzniQOueeQgUYtQL0MiMFU6MNlrN6MXq268bqTxrujAapJ3m68j5/0kzNextZMTxZMsXNLvtAhltHB2D4wcKg16XDlj9fYnYq8/hmB9yaXfnM4yH3/y/0X/2v+TwQz/3Vw9eErv+nj1ZtXc7z3sxdt/cjIH0zoCJh2WmsWwh4ntOX65cG8Dn7+4Q9dKGife+siU6hIkmIFkXZxoQKaHLN1LTilLdnD0+WRf4aP3rScj3qG88o5jYomOQejPxyTFKUCbmzAZsy9uhpG1tmkGhfY8zMgrE3L+cgLObecWyltuOChlShZVxoNsjfxYTlhIpNKPGQAFGDxU1il35vSVVHxBUkXpGNZ16kibs+6znuWnQTh0MjOQwTGPDYxQWQ04FPqIUktFVBpw7MFYKX/PMHK3XgfT3433tMlk5iq45qAS26TJAwTtiQY2EwZlRIdrh5X2Fr6ZOT9PJdN/H1Mw25QmzAoqT891uKhxNnhQVwgMzawrjYarjWt/bMfG9SpaMif59qQ3aB+eNJPzqCIyPeQHfTgJUKZihDHYIglJcOdR7M6EerxZkanQAB+RsfUpkGADYB6llKMETO45AyQNwlyygYsY57nkXkTdfbofryT0ElBP2Mlwy7oJ88Dq27UAZ7mVnjFd8joKgQc2eTU0HmdgvHxNj4nBf2MdQS7oJ8QdM3J5YnjObaSC7m5YnYU4OqzCXZETkrr/90CQe98zIqu2zsqjaGnJElvzxayHR5q6Abn6blNS9ALgHq+FEJmA4LOsRZDOcOobgJ+6GcyFqF14y3mwjEpETJ2gaAvhZHZgKAbFwq2VxjkK1BNYa7162CpmdGws3NKW1KZBYJ+BiOzC/qJbsXqfXGFQIK1BOpuMxRKGUIertqC1RmdrPvxviknBf0M9H4X9BN1dE2xdWogXjrNbfURUk0WZkeboTJMQZ3ONrukvHoG0rsL+okYbZ2dR8WDt6WLRZsBOZIF76nZMZVAaZfU8DSiH54BQG5azhtojnGSWRdbRM7BBaDsaWLOCMZEM226G1Ly3AvK6LADY6sJukdj2E56jop47jbbGvNACGE0K2E6NaeEgC4I0WEHxtZraywdefQEPBehi0VHyBKyoZiUQqWQsemcfGMX9K+GHRhbTdCxlxGcMdBKlTJ6Fla5OAfd125bSkxNp1HZLSijww6Mree6yRSppD2Io7ZzOUmFyN1CD6FwN5VGH+rHpp0U9A6MrYeA5hFZ5AsZJwIaqoMYUgDDjUfmTuLDdQS9AOoOOzC2nkV7FMEmyb6SF4s2qUnWbRBsoVard4ZRyXUvKKPDDoytZ9HJzQYDD+xF2uLHxaI5INR56qor2Y6h08jj4tOCjnsyth4C2s3waW4wNorUWOwNlIpSRw9npbKaG+KzjqAXlFdxT8bWQ0Btwp7Qgks5A1kXIDaTICWHnGPzEXVWjdECTiPuydh6y8ZyiK77AmHMlrFaRNDGd5AIHRyx8UkpGaMF5VXck7HVBM1hDA4hgU9ztb7xPLfamFk3dessizNXsugF5VXck7HVBF1dxphtA5OCmQtB/bRoyciy77kbidBWh7yiBeVV3FnK9QRNibBJ9RxMDUA+ZEhlnjNfyBbXS5VsXEfQC0iNuLOUKy75JZ98HYDU5u6EaUBqcUCxHsdDZ6BWjF5QR6dLoSk3IGgbouRduUpRZSxQKpJwO4fQjCeueTTuOnQ0LejfTztNuSKpUU1v85hpW6S8CpwnqZHBplYchuyDU4rRC9irtNOU67luwyJnsWj0NI+ynw0mGRtE8lzJdK5WpzeQFiBjaUfGVhN0aAP9SASUSWK0MVJHU+mQUFx5jqZno7ODMC1AxtKOjK0m6ME8+txwJXBjKa/S3H/FzcOOa++TlNZq6/YLkLG0I2PrrcjBHlrMBYJDP2lKgti5i8gD2e4skhKp4RcgY2lHxtZrJXK+FSyTxcg4IVApr7r3EIbzsSA5OjyWaC1BL0DG0o6MrRijrW21WMBUJFCPFKAYsuCax4RlFNSy6AXIWNqRsdUEjT5iDCGCiUMEnXyBlEOdBh4lK3NZUjIdQS9AxtKOjK3Xv8/zCGPvIBQjydhoBlIaFSrbPowZPQQl170AGbNmh8bWS7tDrpJ5S3x+OKFlLrdLVpKzmps3LrkcD4+pXEvSC6Axa3ZsbD1szPSArUeQ+kqy7dQd5MAVQkzBlYo5Vp0+UL8AG7NmB8fW894eKfaewCVx4TQYocQRIDrGkgJbk3W6ifwCcMyaHR1bDwYl9haThcSEf235TY0ZYiMXfXfGWSWbXoCOWbPDYyu2gvpEoTxQGfOYSCM2zZEg++RD9oWcEinNC+Axa3Z8bL32g0DVG0nGBlaai6Slmk4suZk49cxsfRj6p2mflvQOkK3nvdFwwyJlVZ8EBzqUKisZCdYdR3PW2qJ06usCgMyaHSFbka40yaDzwGMuzWGW3PvhhJ9me6BuXPA6dCUvAE6s2SGy9eppT76bMSDiKGLTgyE72yHbjjEULB111s/yonp6x8jWkzSlEHv10EaZy+3GPB7eBGBJyzDzPOBWR9KPiqxTm+xaeynl9NHzs859Akyp6ChCnVvA0jw1O3nrwNvaqMZkyOig3o8EfWozE2svpZregKDRN6mragesGMWijYe5lfaUdvTOhDiU8rHHp0j8yLGZn+eB1Vs6R8Ltm3RfbXWT7jA3gPToQGpUI5l1i5BiTNBKiWWkZoJX2rlk2bmZ+xFOu/Xu1vvh48M9DSpjtRnBpSJ1k8cEpYcGMUYfHnIsrT0g7aLY+3me4fSURdn91IrtmlQYtc6WHHC589zhyUF2voCpiZCsRMVwBpM6HRD3k5V2k/qJmRQ3a7uvbR4xGIAiO4jeFCicPJvqAmWdbRDDkiCFl9IXtYGdTUNGQjYeHCb3sGsDxCD5SAojzS1OS8w6WEBY4jvxUvqiNiBpmwONKHGRKViRdI6Q2VXgVnJNIbgadNYMxkU2vQO5q0nacaIHqjXbJC48N4ZMUmh47KO0wMUYna064iKb3pHcv1PS1y/fyX9/SACuv8t3X36X3/x3v/ti5Ju7fv3y0Scf7np19+X7ROCrN7nc9Pa3mz+98OE7x1KHRUnoqQT0+cnnicTzVNL5IQH86hESQ8kYPiLl5ySLi5z5DyMcS+BOJG/X7dXdw3v/6hk/yZtN/KRTLzxueXbebnp2uOnZuU3PjjY9uyBmcaS03cz0eNvTC9ueXtr09ET1Nj09u+3p4ban57Y9Pdry9GwSv+c3Oz0ftx014rb9Xtq230ubdiw2hU2bRtp21Eibdss2xW0Ld9NRwye/7eltOpm3KW1b97Zda6RtpwRp0ykBGrdl3WOz6bfHdtMJFdtNpwRsNm25bDbt99hsOqihwW07lk1nLGw2ne+x2XQyj8ZuW/c2Xeey2XTUkHe3beFuOiWwadNu2aZNp6N2luFbnp7fyvQer/1wPrkjk/rkOcf6aU6s+fh4/HD0R683vg9RdfzIVnV8dsfaold8P/FU29Ba7//I2qFV56+rnz4eCwhrjn+M519z/KA8vq59+aT8/pOy/0nK8k3K8k3a8tX1D3x4oMTa4x+eTLL6+Lr+jZ3u+wna8ZF14xcf7qO6+vjK+hm0x9f1n6ycvzHp5lfBKOs/6ep/OFoQr/v+r27f3tz88d2/P3RSK78urxsumZTLJdQdf5YzZxSHj9rZl7I6We3orOxdnW52yk7Zezvl7JG0sxfd8cPRLvI1x9d1p0E5ew9WVz8D6tpvcMrRX8LNOaNzUHZHQTn6K4NdrAzWcVSWb1JOtq22O9KVb0Btc1YON6jsrlFZf1A5XCqDRUGZLAjKYFRQBqMmmXK+cKYr6xh1ZR2VY0FUJm6iMnETlUvXZHTlO8c/a6Wv7JqUK7WojONFZXFPHPKM4g6HxzuvPL7XzlSddiap3VZx1sJtdlmc1Zko5+FGm/TUBu3PLo5zPk65imRl6bOyq2dl38valJBySxgrg6KsDIqyNqV4Xu/BRrsDRBk0s8rmbPXf/znFbZWtWxmjY2WMi5UpCVamJFgZo2NljJSVMVJWZvDZKkc3bYxUu7JT5gimfzunO0VlBlM5Ogfl6By0oycqqxOeNxnzytGBtNvJtOev7F1Juz9NOTvyytHZa+u/cvbilaP/4YGka49PytmpP2/09MrmfHi69+rja4uDzyoOVrY+Vo4OrOy9WVncrKyuQTk6HG75v/r4yvoZtBebKLs7PiunHLQ5ZeUWgqDcQhCUWyzm+z+nuJVLrYDa3X3azcbhnOKIyjRTVKaZJo14VppDm/NVjk3KC8lZeSE2Ky9kZuWFzOEM+nNOZ67Nmimvi5/zP+vrUrYO5VSHlVMdVt4mIpwX1Q/aJI5y5szKmScr75rCyruasHIDGys3mLH2ulrlXadYeVeWab9nzi3Pyjnqam9UbgCL2g1gyqsy5/s/5zIWxWddv/yRQ+M+fOXxWcBHzgG+vsl397/v47bfffeHV6/7F2iQwBCg+4NNvzD2Fz79fO7/JxX+f83DCT+++8Mwd9+9/fOXb9/cyxO/lj9v73qdZxt+OI3w5PW/jvC3Qw6//a73+4OjEeeXP/p0fun65cOtX/w/HfJCES5zAQA=</AdaptiveCompressedXml>
</file>

<file path=customXml/item30.xml><?xml version="1.0" encoding="utf-8"?>
<AdaptiveCompressedXml>H4sIAAAAAAAEAO1dbW8bNxL+fsD9B0HfJ+LwnYXsIvAFVwNFGjS5L/eNL8NYOFkOJKVteuh/L1dx3FjetdbpsnbURQDHXlJDLvk8wxnOkJp/+8vlcvITrTeLq9XJFJ+x6ben//zH/PUF0XZynk6mUvmcJSYQnCNIbQ04pPInRQykJXmL08lLf0kn01dvn03UtHx+MplvGgn/orxYLbZF9mb3tDxf07ur9fb17dLrwlL8zq+3m5s/b+q/Ko933fGcW8+8AS5zAMkwg9MxAbOZk9TZBEHTzz5fJHx/Ff2tRq6fL9Jk++Fd6baeTmb7hZGWy+cprWmzmayvfj6ZsukkXi3fX5ZR4i31/0cfTnE+a/671fistfV5XC+2tF74fTG0pEtabV+XwffJvyt1mpfm0716Te9Xm61fRbpT8llZ6XFqpuX5y9c/vPru/Oz7F89/fHn+8t949wWarnaK/NStTVtj12WTReko3u3ork4zzpNSabH98GY35K6tB00frqW1la1pWUbyJzrzS1olv35x3fBVzhvankyhvFZ6v96NdtNKM3LIdEeX4rWU89RafrsGMsbmswMfOVxhu+tVV3t3Bsm2D1LTUqek+axjmFrmu2NWbwoKCvfA3ALbpsFPDL2HtyqFkJEYKG0lSMcjWK1FYbDChMi9C7Y2b0UHb/nI28fkLRtp+2Rpq12WVmgHTgQFMmgJnmsqtGUhWc2lUL42bWUHbcVIWy1H4o7E3T3eJ640XAsWIaHTICMT4DETOB6EI1PMZalqE1d1EFeOxH1c4o6G8tMlblbKacY0YDYOpJAaLJIHLbRP5GJ2vjpx2+o3jFUjcR+XuHwk7pMlLnklnCYEFXxZcS0PYE0MkJ0LyRNx7qrvTJkO4uqRuI9LXDES98kSNyXrDSkDyqhCXFl+s8Q4cBFECNH5aEVt4raM5464ZiTu4xJXjsR9ssTl2UnpUwCVFRYf12QIWVpIydji4ZpkOatCXMQ/mMs6mGv/9syVXKi+1C2G7cc/mzcUtrVP9zH5rwWe56KsDChAc0kgXdbgrWNAIngrVPRG1zH1UBwGnhuBx3kxhBeb/6zKS9Pbq/XiVyqPt+v3dJx4TEYmitjszTMGUiULgSUFaHTg2jNiBuvgkR/GI7IRkFyY40RezixmEgTGWg9SeA9OCw5KJyaLLoycdBXkcXUYeXwM7Bbk9Y7tfl3IC5KYUoSgUwGdzNyAi0KCKSqwGIAos3J1kCd7IG/UeWUR7nKTvnLkWYOCpeJsGEypWH9GgTOBgw5JpWJ6CK3ruB28h/XHxyS0grwj9Ts0D+RUZGA15yCZYQV5FMEEpxWTlkdVJ4mK97HzRsejrLbsOJEXpNUimQgUmIbynhxcthGEtUlIWx66OlFJ3mOrBce9FsnlkSIPOUeufDHsZECQKQUIQRhglisrpY2kKyGP9UDeuD/f6ILjRJ5hVtmgPUQeTEGet2ApxeLg+pCMJ2P2AwFD7aq4HsgbQ7rFzrPHiTyOImTtM9gYVUFetOCYsZAIfbJZWZfq2HloeyBvzAIqq+2R7qoQZcHIIKByodh5uug8YxJwqWQiJzTHSpEN0wN5Y+JoWW17h8O/LuRJg0LxEEBpQyC1FOBls/gKYjZECsHV2c/DHjvJOO4kF+S5I0Ve8t42yyvq4tF+zLi1MoEIhnHOPJE2dZCneyBvPOVSkCeOE3k5pKRYYmBiyCCZKBafNR6Yd8W2zdx4kesgr0cMA8ed5IK8Y41hZLLBcQWKFbdWslzcWnQMgkioAjPkuayzq9LDtzXGjOutxi9bbtG2HHP+2KmnAT2tKXiJDrA51iJ18S48NwJyVo6UERF1rAK9HjrPcjuut1wL19u9feJ6LnPGNcsCNBIW2w4tBJ45hBw5+Ry1YHUyo/qkp4wbKQVq6ligJpjNOcuypEovQSIrboRXpmi44tEqmZWolBTKe7gRZUkdFZvk/EhdWOtRcksKGPfFkUAUuygFRJMUZxglVjo0ynts2/ERecWRONJQhUjJRhMFkPQOJM8SQowEMTX/lNTe17kgRPS4j4s9YIVd+kDLfSlb+mV7+n/223y2+22vdPeRPy4xu+59ocEtiO4A0BKc7z650/PUTseJnflsr197r7//on2joQ6bjEuEMqHFbHdBQ0jSguXKRxusUPvKdfiJ7rrAqay140QPNdEUDXeZiWYrCpvE2gA2ZgPMp0LmZDTXqfZEd135g+wBCRfjRN8/0TExjxERslIcZDABfFASskzkmw0gYnV2H8XhK2KQPSCna5zoQ6G1hAqZB6Gau/cUeQjFIgESLgipFNOmOqO7rhRB9oC00XGiD5wDY7ZY/cX4Fw6puAEiFDeAAmjvdDHTmCasc5JdHL6CAh9yDmyc6Psn2qXMVYrF4HbOgDTBQKDMAKNGiSHkqOocQRCHryzAhwSOxon+fKLns9vXH88v/Obswq/e0ua0Ob06n3324KbSYnN27b69WPmwpHRd9+7zm4+0+Xu9XOwu9/rhrnWHW93lUh+OjXxJXKTdi+7woOdpsdmN44seXRSGtRxCudvHNtZ1uPaHbmwdTrhQpmW7YkD5Vtftv27LSR5yfGyXahlq/HsB/E/0vyWjYlD5LVlqg8pvicsPKr/lvPag8uvyS7nK8+sqz+/+aaLB5VfGj6uMH1cbP3X1T7FSK+v/2utLXX7ptizfIeXvn1AeXH7l8Wm7FGxI+aa2/Lr6TZu6+k2buvpNV7Y/TW37s7L9pivbn9rVtZ+1rTv+Buvi0/RzQL9c/v7FdYPLrzz+vC5+zH526uDy6+pPU9k+MZX9X1PZ/jG17R/Be18QNyisartllbeFbGWzZT88MbT8tgspB5Vf2exqyyIaVH5ls6Xt2OygbkFltcpqmxWVlzWsbFa3XX8zsP58FLVdV23cuUdiYPlaVrYG9nPoB5avbOX+V1ZLtvL4WFbZW2u7W2hI+aqyWmWVrUk5rNkyn90TaWzN4m3J4J0v/Wb7I+U1bS7eLC7plDPOoPleIfMG3TdSf4P8mShjj07/t4lP3659I2ZzcfXz2dVqW1o8Lz/XG4ofv883++WG5rPO8hsJF4uUaPUp/n/rXdqTAm5SEu6kAT7oTsTWnIMBmuw+2lOrxXtOeFRrsvu0XK0m77l8plqTf/1bPqjF+aydPJ+yR9q+Rruh5J2v3p7PdlVPfwdL24TU8HsAAA==</AdaptiveCompressedXml>
</file>

<file path=customXml/item31.xml><?xml version="1.0" encoding="utf-8"?>
<AdaptiveCompressedXml>H4sIAAAAAAAEAO2b227bRhCG7wv0HQTdT7TnQ6A4CNygNRA4QZyr3u1hNhYqS4aoJM3bdygrsmyRUROEPdh7Y0Pc4e7P4f/tgVxOn/95NR99xFUzWy6ejfkTNn5+8vNP04tLxPXoLNMhp1CVrEBqq0EJG8EzriBmo0QwLGQnx6PzcIXPxm/ePxnZMZ0/Gk2btoZfsMwWszXV3WyO0vEVXi9X64u7pdtCKr4Oq3Wz+7mLf0OHN3KQx2B0YZBMiaAYJgiqJEhKCS6yKUWZ8d75VMOrZQp3Gtken+XR+vM1yTbj0eR+YcL5/EXOK2ya0Wr56dnYjUdpOf9wRVliHfF/4OcTPp20/+40PulsfZpWszWuZuF+NTjHK1ysLyj5IYdrimkvWozvxbXqF806LBIelOyVkeLc3pYX5xev3/x2dvrq5Yu352fnv/LDC2il9lb5RVbT1di2bDQjoYbbQ6mbqDbTIwqbrT+/2yRdjLc/b0wmuyS1orbVd8jtEbUroCTeuxcdWZ9Obg32FduR1zHYZIEJY0HpVMAjs5AwsJgLdyGmQWznj9tOPHrbcSs6tG7C/ue+o95X2qwNZOsTdXfcQ3TSQVQxOc4UzzIP4jvOjhtPPnrjGe4fpu9MENpx52jA1zTqR5PAITmwRMZikZJ5q4bxHT/uO1V9x93D9B1XCQ2GtpeLZD60AbyRHHjULmueOWN8GN+J477T1XeCP0zfaUkdXfIeDMs0znpECEwomt9Zo7NnQVg7jO/kcd+Z6jvBHqbvojYuWiNB8BRAKZbBCcXASE3dYDKI94n7Qb7bm951pGhjO1tt993LCvWttttYY06p/YinYY6LHFYvt0qWpTS43tyy/GG1yX7b5qYhZnoEpm0lZ7mz/G4EjaqMXPz1U44HrDeq+to7SJnrzlHbUm9NLVadWfq35y2mlKQSBy8w0qQ5KfAeadJceImeC140Ds1xh+c2HLvKsejDpHLck5RHynGSQrrgIjgbaR4YLEIUMYDJaOkXj9EMPh7rHo595VjIyvGt9spxL8fSG/TaGchYOCiTLXguBfBkvWRJBKn90Bx3xW9eE7FHDzK3QlWSb7VXkntJxiADikzrYpkLqGSJZMUKmBI1wZ1lDMM8mdkj2faRXN/4mgryvvYKci/IxvIgNEPQNhLIRUfwTjBaIkeRso/FKTE0yB35vAG5vkOnIfl7925Uko+n7CGRTBgX3r6VC1wJUN4I8CZZsErxdkdCZHbwybXvI7luSiCS6+OuPe2V5F6Sixa0NnYWAisSVDYGojU0JtOEW3JjtCmDk9y+ee9Gue7zIJR1RflWe0W5F2VaJRvnmQfhA6FcAqEsbAKWvWbSBllEGBzlvh0Mtm5hUJzV+fWe9opyL8rWJm0TY8BYSKCENBBKQQiYVJIheuHY4Ch3gHCDct0WQih/7/bLivLxlD0klHnkAoVJQEOxAoUSwYWgQKpQREafMQ2+L4T3bvCqO0NaUL6BngOvEiEDEA2iS1Tfg/aK9D+KtJJGFoUZlFMMVDISgtb0U7JMc+zMC5eDIM3tLdO9a2b7OJ9kV6JuW/oBRP0nesl9BcJI/bf3/nQ662uNDdmBTCd3P2meXobm9DIs3mNzsl59wOlk78AuaNacbut/uQhxjvmkhHlDwYcFu3PmoVm/xUIdxuW72RWeCCZoCaFBuHfcP+XyKedPuGDMMP77dHI/eldNc7n8dLpcrOmqz+jvqsF08wH3VkFv+e0VznLGxZc+587X3N0d0a4fPJgef9OHOh39HGW3U8yXW9X1HXp7iQffrk8nm9CTvwAAxu+mMT8AAA==</AdaptiveCompressedXml>
</file>

<file path=customXml/item32.xml><?xml version="1.0" encoding="utf-8"?>
<AdaptiveCompressedXml>H4sIAAAAAAAEAO2cWW8bNxCA3wv0Pwh6n4j3EcgOAjdtDQRuEPupbzyGtVBZNqTNhaL/vbPyEUve9VpB1g3sfUnkJZdDcuYjh8ORpq8+n81HH3G5mp0v9sb8BRu/2v/5p+nxKWI1Osx7Y5GMlCgzcBYYKKc0+FQCmJC9Y74Ywcp4dBTOcG/864fqwxJHB+FiVoX5mBoajaaruqlfsMwWs4qErNZP6fkSL86X1fFm6VUhFV+EZbW6+fOm/jt6vO6XUkxJqxGslx6UiREcDwk8yzk44V1UbnzrfWrh7XkKG0Kuns/yqPpyQf0349FkuzDhfP465yWuVqPl+ae9MRuP0vn8wxlNl2io/zd+2efTSf3fhvBJo/RpWs4qXM7CdjM4xzNcVMekhZDDBdVZK2O8Va/u/WJVhUXCOyW3yqjHmcb37vXR8R/vfj88ePvm9fujw6PfGgZQd7W1yeturZqELXFOA/yIB2GOixyWby7rjs5LWWG1NwY+HuUPy/UknNB81wPizNwd0uXEXLVymBvLN2twxth00vFKd4Vq3as2eXXpiAY0q76crM3FNc3epaTWlqaTlmlqqns126NZrXqhZMtU3emYb+7YdIItsm5KthV7U0CGuGXPDZZbD+4a0nvQ9SUbFyUHF1IE4jiDz9qDSEwblrkMzveNrmxBVwzoNqDLBnIHcuuh+MJUsBlkKQlUzAjeywCBxag5E7oI3Te5qoVcOZDbQO6w5w7k1krXPCYprAcumQRVooFYUAHLJRTvbeJB9E2ubiFXDeQ2kCsGcgdy66HoxFDkQidbSd6ykqb+ZCAVnaOURrEU+ia3qX6NrB7IbSBXDuQO5NJQIsshSO1A8uxBZdpuycQ5KCuiMtyoImzf5NoWco0f0G1AVw3oDujW7rKSwcYiwThPm66VHHxxDKTPEZMrCRP2gq78ii5rQdc+S3JvG5qXsqGv62p3DI3vamhbspT0rm0BuCOMlo/LP9cLhzSNM7CjcPutwhsCJfcLf+QosKWDZ84Csua0JwaXwAfOwCL3Bbm2qE0viKluxNyA2CMjpgfEenBAeWC0WTHgWgpQOgeIzgoIwpD/qW0wgfWCmO5G7Hn6n/8nYk/VyoVnOghZICjaTZQSGWIRBawxRarAfcz9bCSu28o5G8z8yZp5g3D/rcIb7qPvF/64jOUohEspQwpBgnLSEW08glDJoDNolVC9MOYfwNjzTLd5rox59kQZk6lk4WwAbpMFZchbCwXpkzPMZB492n4u1zl7AGTPMzHmeUD2yLG14lGn+iqac6wzSjm4gg5UxGC5LHUeST92/oBjCX+eaSSbds4e7MbsbOePa2rFaOReBxBJaDoAGwnORw0hMzoNp5ju7CbfydTEA+K4ejC1IZD7BNZzlm1GQWcDnVQBxelYEHVJkCMvhtvMmUr9QNadiW92yC2ah4jz7UYq/Fzt/8P+nU7Wn7ZK1698/fbCVecJ+A0Y1xbQ4LW2X+Y98L6s5RJvOtnq19bwtwf60MXUScsLauBK1NfZitZRTcr2WZKehZFG95NCJrrTts0OmSiDnjvO+p6xWARCiiyTnjWCi05A8aRioax3sqdNszvJ15hBz99Lz7Qy0+ZiSLuivuOWhvxwJhThzY3WimmH/cRNRXdKqNnhknvQ8/16xuKDF/VX9rRkxDPXEKPJgN54IV1GFnvXc1sCodnhpnXQc8e6nVROvhjQvtBpOpg63SxnKNFqOgQVZWI/X6vi3X6Y3eEe5IfWc2NC1ePqOVqJQdHW7BWSvx1EgWiEBS+TkuiEMbGfb77ybj/M7hCLH/R8v56DQ3Kv63xRFYhnzByi0x6CTCk5jJzpfu5ceLcfZncIBw967oj7a6eScgaQ13drHgNEyxMU4bJ0gXnhe1+32/wwu0OMatBzR9xbZ/KxLUJRwRLUtIKHrBSIGBGd89H3vz+3+WH2qcRJfgA9c10sUxhBlstzVQSPKgD3NirNsXDbTzyMd6f926cSJ/kB9IxKZiudBatYAjo0O4gYSOM6xSCs0HSC7vtc1arnIU7yjXqeTjZ/eWZ6GlYHp2HxF672S5ivcDq59eSm1mx1cBVAf7MIcY75uvLdgpt35mFVvcdCij09mZ3hvqijL4w2BHnC/UvGX2r/gnljjdJ/1r3frH3TzOr0/NPB+aKiaTukf5crTJc/tHPVg9byyxauZ6Hpl3jql+/8es90sq66/x/4m7h2PEgAAA==</AdaptiveCompressedXml>
</file>

<file path=customXml/item33.xml><?xml version="1.0" encoding="utf-8"?>
<AdaptiveCompressedXml>H4sIAAAAAAAEAO1dS28cuRG+B8h/EHSviI9ikQy0DhbOIjGQbBbxnnLjMxYiS4ZmNskiyH8POfbK0nhmp2cx1WbGffFjupvNZn31Lhavf/fvt7cX/ywPq5v7u68u5W/E5e9e/PpX16/flLK+eJW/uiRpTXHWgCvkAKUO4AxpCM4p4bNQtZjLi2/D2/LV5au7dP+2XLxeh3V5W+7WF6/TQ1inN+9CvmyjXlxcr/q4vy/15u5m3d642vzafn8o7+4f1q+fX/1wsV1+Fx7Wq8f/Pt7/Xft5M0mHIcooBdQcQpukCOBRFUCfIjqrs6Zw+eT5NsKf7lN49pIPv9/ki/WP79rH0OXF1fbFVG5vv875oaxWFw/3/2oLJi4v0v3tD2/b4okdD/yj/PhCqeur/vez11/tfP91erhZl4ebsD1Oud0s6OtGlJDDu3ZP/2x1uXVfn//dah3uUvnkypNrbcq5feF3X3/7+i/f/fHVyz998/Vfv3317R/Up1/Qp7p3yJ+mtdr1sg/XLm76REl7+elkN/f11b5oN96sf/x+s/By1yz6PD6MeOhlkpye+i5/7Lser2x/8+OFRqMtUu8g6vXVRwT/DK6jcT5LFaBIXwFFaWyYdAGRko7tO1MphQXXGifg2iy4lgbZYD0v1KoMStnUABaa9MSYBAQVDJBUqKLNGEriEaE0AWq0QE0acyZQi1rEIh1CINNMilo0RKsy6Gq9VU2Rl4o8Uk1NgJpdoCaNPxOoUa3BYHYQQiBAlRL4YJtoEzVKT4ayNzxQkxOg5haoSePOBGq5SbVsbQRB2KFmPTRBVsHEbJx0ShaVeaA2xQfxC9SksWcCNamLEIksiGacAaJQTb45D5KEKqhLIMGjQJU7DDUtFqhJQ2cCNaVkjEp78Kp6QIoGAjoNTXOiliZicpEHahPcAi0XqHljJ0c7lsjKI64Rg9YZHeQkNaCzzURMunkjhtBU3ZxdEjy4NhNwvUQMlVeaT12fL65TDQotKSApCqBoRoKXtgKlGKorKZBiwvWEiKHWC66dZYzjnC+ufVUpWxlB1po6rgv4XG1z5I0WRuaqIxOu9QRc44LrJq8XO+QX2NfVohQygHO6uXLkG6RjRtCBkGSKVSQmXE+Iheolw9Pl9ZK5PB7XwVpdCSPEYCpgT8sHNAqwEKqoS9HbmbNT4XpC4FUv6aQur/mC/OeLa1IkUGNuBnVtfqOoBB7R9H8J3zCP2SoeXE+I8uold9XkNS5+4/G4rlm75JvLKBWGZoegbKZ1JAgei609GlKYKqj8BFwvibJuhyz29fG4FkrYFCSBjbr5jRgqxGoFOGNJhxCSS44H11NSJUtWruN6kdfH4xqrLRp9hV76Cj1kDS7KBBmrcT0eUokJ1xPifLikAHteZvEbj8d1ykJhlgqa0EZATQFidA3c0secRMiCS15PiPPhkm9s8ppmi183J1XN5qQ2jqX5XtaWcTbx0F+22I6/wNePTRo5874GGjCSgWC0BVtKJG+TiYXH19cTbEdccg5KbufoH2/7fyuzoaCkjUoDSlkAVfYQnfU9vYVVuRxSsixQwwlhJVzSAIqkPxesJe9K8xo0CFsJ0AsLzuoC5GpG8srWUFmw9gRqcscavcfaEppn1aAbONy2xfxneRluy10OD998ePd9rauybiLh8iL/8LBZ7/6STcGp2FfPmD4M8irvvP78DilE8wwPPHL4hvVmVvve98kaud1r1N+0d6TOSjtX6TPzbmzOUSmKIFgnmrLICYKKPXFsfU3KRaV4wrRPeNfuY90vM/uQttios7BRYgrHTOOHqYD+ONI+rJ6xqY6ktEgOsnUGehIOnFYGpNdB+KoMbVddMei0vfbTkr743DpNLzptWJ1WMJP2zdlBnxUgNgcoxhIgSB+x+GIq0x69J7y76/4N636ZGZqdOk0uOm1WvnCpOf/SKMjVNgsvGw8+JgMplhJMzNh+5uaLHUu04QuzZHg+t0pTi0obVqWlWmLuu4tcbX+g8BZ82nhtKhUdlYmWp2/LE9bdsZ7vWXdJYn1u1pUL6w7Luk44QdIS6GAkYKIKzsQESDpjrlk0FuZmXbOPdZd9gZ+bdWFRu+PybrHeVxcd1NJbcKDp7dJiAG+bBtaNs6vjacHxhHdxH+8uex8/O+8uUaBxeZdUzqJ4CSLKzru2gIu1gJClKks2Jc9T+PW00cQO6L9n3iOKLW5DLLfbg6zLv9cv/iP+2wjT/7V1dfPIx76nH2bfhMozLt/w0I4k9H7UTExN70HL9dXWvLY+f/tDJxLahJJLoykkhQLQNmpHbRMoEVyQOludeDqK0OFwnzmi0mFoOu+UDPPSuecjhde6KePG1RhdgJBJgAwqlKSTrcHzMPQEfj6iymBoOu9YkLnpLKMpEmUCV2ME9A7BeYWQjMgVqTG75Skn8YdT0ubLTEk/q1zSvP0mflHmbV/T3MXmmtXmsk0F24xNOttYAYvz4EgJMN43VyrYwBXr8BNU8ZI0VxpZC9IP+kt+4d1heZcap2pKHiiGDKiVbeZVQKgqi1gTemSqeJETSsHMl5k2Pxj33xn4XxhqCIZqzqdRKRqITvcABEUIpDJInTJWnbNLPLs95IQ6FPoy8+0HNdTCUOMyFCKaYoOGYk3TUCKp5iJWAhe9F1SoZsmjoZ622NwXAaAjsuBDRwAGiOjJ5vQ7pwJorwWgER6CDwIkqVBMcUY4nmqHpz0n9xL6iJzpQugDuw+kTbqmCgZ7M+hoCgSlE1hVgwg+K214/MWnTRj3EvqIBNtC6AOETqEXzru+AV82W0j3PhM1AiUThJXVkefZZqImBG9pScacUHQbjTETFO+b0VuChCCrgWSLUITkMheh5QRCn0s2ZgBCB5eiwBCgJt3jfcp0Y8xBLsJIFSI5z5SNERMIfS7pmAEInSmilSVBRZMAk7fgkisgMYuaVSGtearGnzZy20voI/IxC6EPdDZLxkQdEZqyboq6yAARfQAbqk4yqqQFj9X9tLPZXkIfEb1fCH3Aj07e5YIZmpT2/WApBT55CbUkKTBWEZXkIfQU9+qISO9C6AM6WmqpsSllI2NpHC0qBIcSjMEsawcBU497OhzRt0cEIIem8wCVMbpZ1lHGRmerLWAw2GPOCoRwovN0EcgkuSe40XYJjJ2M0MUJQbKn5zD6viu9gAtVgbU1y6amfdZMEdAJKtougbHT1TTGoqgWD9Q7NzWOdhCayoYovLcJbVCZp/BcTihetUtg7GSEdiVWq4WAHFPfHdQcqxC1hmJSkdl7wsxTpawnuNF2CYydTnSjiM2TNtAEdSN0iQkcFQnF2khFJKyFp6pRTwiM2SUwdroIaKiOGn0hqB4BtUmDs96CoEw1UMEmw3kIPSHUbZfA2Ok42qhGWN+sL983dgqfm9UtFMiIOSWjBSkm0T3BjbZLYOxkhE6lmWPoCDJ1q9s0Dzr2w1q0TAlFCAELD6Hp8C5Aey5xsQHcaC/7BpPgQAXTW+AnB9FE3Y/CdslnRY3S3HTet1PbnktYbAA6kzfOZIuQkm50tpSac4UERhcjpFCxOHY672um4Zaw2OkSGjE4EwxBlaUAUorgS0SgmKyr5BI5ngJMOtzvyJ1LVGwAOkePORZhG537kZcia4hKKTDka63K6Mi0YewJnff2anTnEhUbgNAlyEhJJVBkLGBtJPcB2x+RRFZZUC3sgntvo2l3LlGxAQidhfBCaQNUuw9N1I0wGwCzLBaL0JbpsE89Ic4txbnYYgP4VtWgKaJWcKo2W0xVgqBlgSBL865js8UUT6AbJ8Q/pTwXa2x2Sl9fvWv//bgt4PpNWL18E+7+XlYvarhdleurJ7883nWzevlhe8A3dyHelvzTzZ9eeHxm14aCSVtT9m1LOX5Lyp7tKPu2ouxsh4p+ZzvUo7aQTBLmP98Cdc+Wjut8s9qs+zdHfJIRQ3zSvgV3I89uT3fcUWa3ux/9KLPTQ88Oh56dbWyxY8PbMNOjsadnx56eH3p6DXpDT0+OPT019vT02NPDkacnfZN7O/ruDDI948bWGm5suefHlnt+aMEivR2aNfzYWsMPLZald2MTd2itYbwZe3pDG/PS+7GxN7av4cc2CfzQJoESemTskRh69UgObVCRHNokIDE055IYWu6RGFqpKaHGFixDWywkhrb3SAxtzCshx8be0H4uiaG1Rlu7sYk7tEkg/dBiWfqhzVHZ3fCRp2dGmd7TdtDa+B3H50w6E2BfG+jn49udH3268Y11rOM7kqzjk97VLPWE6+P2lQ2dav13tBM/6fx58Wm26/xPPv6uPP8px7fM4/Pyl/HM6799zvfJx2emr2em7/YJWCcfn1c+kOTFD2lu+c8r32i7M9uJx7fc+pF49RcR8/oTMz63z2s/+fi88pOY7TdCXvvKCmb8Iy/+7U6H+LTrf/Fwf3v7w7s/byqpmZfL8KpLQmZ3SfGO392ZGclhHLf1xQwnya2dmaWr5rVOSTNLb81sPSK39cI7vt1ZRX7K8XnFqWW23q3kxadVvPxrNbP274cgzKidLbM4sszanznYRczBOnLM9PXMxrbkFke89LWKm52Z1Y1iFteKGT+KWV0yB4ssc7LAMgejLHMwqidT5lNnvLR2241pTj4+9/yZPVnmxI1jdl294KVvH39WT59ZNDF7ao45jueYyd3jkDOS2wrutCx32oXbkuQuq5jVcetVFrMKE2Y7XHAnPbmD9rOTY87XMXuRxEx9Yhb1xCx7iTslxFwSRsxBUWIOihJ3SnFe6UHbvc5PPb5kDppJZnaW/Os/J7m3D+A++fjMcGKOcRFzSoKYUxLEHKMj5hgpMcdIiTmDT5JZu3HHSLk9O+YcQZdvc4rT7QMkTk0OZu1smbWz5daeihlOal5jzDBrB+QuJ+OeP7N0Re76NGbryDBrZ8ONf2brxTBr/+2m16ceH5mtUzOv9jTM7Gy42Y2bHDQrOYiZ+4hZOxCz9CZmchMzXC2zdrDc9WnM+LTcm02YxR3NmlO23Dll5hICy1xCYJlLLPr6z0luZlfLKu7qPu5iYzsnORxzmskxp5l6GnHWNAd3zpdZNzFvJCfmjdjEvJGZmDcy2xnwM6cw586aMe+L7/OfdbmYuYPZ1CFmU4eY20TYeaP6ljuJw2w5E7PlScxdU4i5qwkxF7ARc4EZce+rZe46RcxdWTr/zmxbzppz5EWvYy4Ac9wFYMy7Mvv6z7mNhfFd11c/c2jc4yOvy8enrq8+Oczv+jas1n8t9aGs3nx/87a8UEJpEBKU/V7Sb7X7rRG/cf2YAGP/1g8nfH734zCrN/f/enl/t25vfNX+fFiV1M82fDyNcO/19yP8dMjh6zelrLeORuwPP/u1P3R9tbn1xf8Asep9vxEJAQA=</AdaptiveCompressedXml>
</file>

<file path=customXml/item34.xml><?xml version="1.0" encoding="utf-8"?>
<AdaptiveCompressedXml>H4sIAAAAAAAEAO1dS28bORK+L7D/QdC9YhZZfA0UDwJvsBtgNhNMctobH8WxsfIDkjKz+fdbLTteW1avBcMd23Jf2laTzWJTXxXr8XVr9vN/TueTP3ixPDk/ezvFN2r68+Ff/zL7fMy8mnyob6c5ERflLRSKCQiVg5xYDkSxcWSPOU8nH9Mpv51++v3NJEzl+slktuxG+Bu3k7OTlYy9XJ+V8wu+OF+sPt9uvWqU5ou0WC2vP173/ySn19NB51k1F8EZZ4GyD5Bb9tB81c0Suap4euN6GeGX85JuCbk6f1Inq28XMm03nRxsNhaez9/VuuDlcrI4/1ME6+mknM+/nsoyqS0X/Ju/HeLsoPtzS/rBVvGzsjhZ8eIkbQ7Dcz7ls9VnWf1U04X06e5aTzf6ddM/W67SWeE7LTfaZMa1+17effz866d/fDj65f273z5++Ph3ffcGuqn2Dvl9Wsttwq7aJifd12O8ujvXdbdurSfS72T17ct62Wl69bG7Q6PCtjl1s7oa/37Rzj+daPdEoqNRcVfR+ABZC54Lev/gozTns5oW769kn7e25NVaFerXxRrgnZC1iqq+xShXg3yoW9tv90Cl1Ozgnkvu77Baz6pP3p016vk+Okm9I80OelZpi4r1KNJ1gyj+hv3YYik6gd+t4v+xlTVFa5kbKG5iukU/IGZrIWUMXIJTtvlBbKW/31T6aF6lsRz16VrSI+jThjHUxtrBjOGP1V3MrZZiG9hA4ueoaCAyK8jeVm99MdHhMH7OTspLo/KOyvu4yitO1M6ezEtyon6s3Qip6BCVgoBa9nxNFXI1GpI3YjNsqFGZQeyG3iE+8tGOdmO0G49uN54q+BLR4YlEa6+fKtoV0U9410+1R2hvniqzIeZhcT6ff73459pW4bhLXjY8fJekWFouVkOJOgLVypCxOWCKEjRXwyqqQXZJ9b9N0vRsknrcIsct8kXlmaI2gbA28KWLVasrkFrK0JpK0QSrc3ZDa9MWg3OpTUG/zkTTLcutza6GOz5vw11rKtG0Cs1kBnLNQLI2gNLVOKUtZxOGSYvo+y03hlePNFRh5wzcLfdE661zej7Ia9mnojRDaLUCZdaQtS6Qsy9N+0aGBkrI3UAe9SDPvM583AbyHhYGPnvk1ZCCayjIq+KxUqiCPKMSuFgiFsaswjBlnJvIsz3Is2pE3p31v+72wpGXc80eA4JyIQOR9xAJHaAvqXlbXNjMfwyAvG0XdIhzbkSeCg/LxDx/5DUdMGsvlq4YoIYEoTgLyZNVsu2WFNrgyPM9yAuvM0TfQN7DEnHPHnkGueRWNFhHDqiUBrFlAxitw2Jbinl4P29LdmCNvDhGGHgnNXfd7YUjzzljqxHvLmUrNq9QhuxZCRCNxLjaV8Q6OPK2xP+XsS2OIYZA72G592cPveRStBgZapQ9l0qwkIuA0LgcbTGVgk2DQw97abVmDDIEe1vmuu72wrFXirh33pLADhWQbgYCVQesLXXpPGxp+A0X+/LHSGOYIdjbOX/8srBXi7E6RAstNwvEbCEgE2RiraurhuLwWy5uWaRL7Lkx0BDs0Z5iD5VrRgWIRnXuHjPk6hCCjp6Kij57PTz2emsZfgw1BHt7WszIpjq1rqApJ9hj4yAZNFAC5lSd96EOU7G9hb2+aga+UnrxBvb2tJyRVY6hkgf03LEFmoKolYXUtDauleTbMAzVW9jrq2doHGMNwd6eFjSMUbVmUsAGBXuUSldKC2CdNVgDtUR58KcqeqkqNMYaT/kUAOImNb5f9DPnN1qSgFobAoxGyybvJab2NYNr2JTRrsipwZ8C6MW5o9f5GMBIHR+p4z9Y9DOhju+RaS22cI6xgSlcu1R5hLS2tK7YhjaUpO0gptXvQB33Po6WdW8piMFwa14cV11YovbkFQTLEWxC1Bmp2BSHhl5fzK59GAOn/eUgFuJYWorgQ2Wxeo4gGkIwzfuUxa0MYZig3d9PQRTojS/e2V8SYkomRJ0N5KAKUKQEOWorh4LVNBeiGyZP7u/nIAr0xhLN/rIQW3TcPEUIRQ6UiSAwJujOOfKhJT9MmtzfT0IU6I0PNu0vDbE0zj4lDYhVrF5gDTGmJP+ZGgNWFTfzZI8PvT4WokBvLNDsLw8xsY+hRgshFA3ku1eIIHlQqrmK1IreTGc8PvT6aIgCvTF3uL88xBiRsyLx9ZpuQNUUCFli3WBybd6yznmYt3v6HWiIgr2xPrO/PESqzhVUDGhzAHIhQUrWQC2CvsghKlsGx15vzcQHP2Jvb3mI2dZMIUaouhAQ1wBBGQumGXRkNbpNP3cA7PXREAV7Ixdsf3mILbOu2gn2JNwVu1dRgtwq3l8WJ1AzqTrQg+1+BxqiYG+saOwvD5GxRFWxgCZcP/JEEmogysEah8EEzoMX03ppiNrHsaSxvzzE5mtOKHtuKSj+XvS+23MjyNfOAS1yo8Hfjt1PQ/RxrGnsCw9xdnD7Vy1mx2l5dJzOfuflYUvzJc8Obpy57nWyPLoS8P4s5TnX753vNlxfM0/L1W/cBGzHX05O+VArTaAItPmC8SeFP9n4RjTai1P5r9nBZu/rYZbH538enZ+t5LY/yHGx5HL5Ix5XM+htvxzh+yps+5WP7uI7vwwyO1h3Pfwvo+LrUo9kAAA=</AdaptiveCompressedXml>
</file>

<file path=customXml/item35.xml><?xml version="1.0" encoding="utf-8"?>
<AdaptiveCompressedXml>H4sIAAAAAAAEAO2cS2/bRhDH7wX6HQTdJ9r3I1AcBG7QGijcIM6pt33GQmXJEJmk+fYd0rKsBxnVaZgi1l4skLvcGQ7/v9ld7tLTl3/fzEcf06qaLRcvxvQZGb88+/mn6dV1SvXoIuIpI5LIUQCXWoJg2oMlVICPSjCniIuGj0eX7ia9GL95/2ykx3j9aDStmhZ+SXm2mNXYdtWexfOrdLtc1Ve7petCLL51q7raHG7qv8HTrTuJeqdkJhBU9iBICuBEDhCEYJRFlbNQ463rsYXfl8HtGFmfn8VR/fkW3Vbj0WS/MKT5/FWMq1RVo9Xy04uxGY/Ccv7hBqNEOur/lT6f0emk+dkxPum0Pg2rWZ1WM7ffTJqnm7SorzD4LrpbrNPcNBvv1Wu8X1S1W4R0ULJVhh7H5rG8urz6481vF+e/v3719vLi8ld6eAONq71N3rtVdRlbl41m6Kii+tDVtlYT6RFWm9Wf37VBZ+P14Z3IeJdLjVPr5jvc7XFqU4BB3HsWHVGfTh4E9gXZodaT00EDYUqDkCGDTURDSI74mKlxPgwiO3tcduzkZUc16/C1rfaD6w6zL9dRKojaBkx31II33IAXPhhKBI08DqI7So4Lj5+88BS1T1N3yjFpqDHY4Uvs9b0KYBIqMHtCfOacWC2G0R09rjtRdEfN09QdFSGp5Jos51F8STuwilOgXpooaaSE0GF0x47rThbdMfo0dSc5JrpgLSgSsZ+1KYEjTOD4TisZLXFM62F0x4/rThXdMfI0deelMl4rDowGB0KQCIYJAopLTINBpbRP3DfS3dbwriNErex0kd1XTyvEY2XXSmOOof2Yzt08LaJbvV57ssy5SnX7yOKHVRv9xmZriKgeB8O6kYvYWb5bA3tVgir+8iXHK9StV332DkJmumPUWOptqcGqM0r/97hF5RxEoGBZ8jhoDgKsTThozjR7SxnNMg3NcYfmWo5N4Zj1YVI47gnKiXIcOOPGGQ9GexwHOp3AM+9AxaTxiHqvBu+PZQ/HtnDMeOH4wffCcS/H3KpkpVEQU6YgVNRgKWdAg7acBOa4tENz3FW/XSYiJw8y1Ux8R5J3c8jXLlGVHHI8ZE8phyTHXWIRZ+Q8ZhBBYw4RJIPKXmJaidy7Yd4JbeUQ3ZdDylqz+q4ppIC8sfTDgaw0dUySBFJ7BDlLD9YwgpNzz0K0PhvBhga5I553IJfVexwMlC55y/dCci/JiHGmzXqgo4KBsIqBVUGDFoI2eyE80YMP620fyWU7BJJcXrRt+V5I7iU5S4azcqPBkcxBRKXAa4V9Mg64OVVKqjw4yc2afzfKZYcJoiwLyg++F5R7UcZZsjKWWGDWIcrZIcpMByDRSsK145m5wVHu2zuhy+YJQUkZX2/5XlDuRVnrIHUgBAhxAQTjClzOCVwKInDnLTNkcJQ7QLhDuWxIQZS/duNnQfl4yJ4Syt4SZhI1YL3UIAyX4BN20kZYkiJRPOjhe+W+rWVSneZidgFqY+mHA0pwxbNIEVkSBERQHJyUeMhJxBFupJnyQYCi+oGo3hmrPs33yMeAAtZFVN/C0ckTtf8SAHPPIxLSgbMYov+4Ws8Ul/96z0+nsr5kbMgEMp3sfso8vXbV+bVbvE/VWXbzKk0nW2c2tWbV+drA64Xz8xTvKx8WbK6Zu6p+mzJmjOt3s5t0xgjDEbwEZt4x8lzI50w8I4pKnI3/OZ3s1940U10vP50vFzXe9gX+XVUp3H25vfagt/zhFmcxpsV90tn5jLs7E20S4cFA4VGz/c5E941N0u9vkn0DkwfD/kd9+tRhEmXb+ZTvIej6sr/RzsF/A5hO2qpn/wDQba3Gg0AAAA==</AdaptiveCompressedXml>
</file>

<file path=customXml/item36.xml><?xml version="1.0" encoding="utf-8"?>
<AdaptiveCompressedXml>H4sIAAAAAAAEAO1dS48bNxK+L7D/QdCdFp9FMtBMYHiNXQOB14i9l73x6RFW1hiSnMS7yH9ftuaRkcSOeuAut+zpi5PpbhWrWfWxnmTPf/ztw3LyS1pvFteriyl7Rqc/Xv71L/O3VyltJ6/ixVSknDLXQGTSlkjrLLFGOSINDzpLziO46eS1+5Aupm/eP5vIafn9ZDLfNBT+lvJitdgW2pvd1XJ9nT5er7dv9+/e3iy3P7r1dnP/5/3zb8rlG3ay99QwS3QSpjBhDPE0JCKV0FoJCVbY6YPfFwo/XQe3N8jt9UWcbD9/LGzDdDI7vBnScvk8xnXabCbr618vpnQ6CdfLTx/KLPHK8/9Jny/ZfNb8Z2/wWXX0eVgvtmm9cIdk0jJ9SKvt2zL5LrqP5Znmpfn04LmG+9Vm61YhHd15cK9wHBuxPH/99p9v/vHqxU8vn//8+tXrv7PjF2hYbSV5x9amNtg6LcsL/pJeuGVaRbd+efPs5DrnTdpeTEmZrvhpvZuEd2W+mxdiFI5f6WZibqm8itX7+08wSul8duInpx/Y7rhqG6+5OykvtNh+frdTF1ObvZuRWinNZy3TVHv2drYni2amWubpiCtb52o+Sy0D3d85lOr9jaKFB8pcUdvmze4Q+ie4zVGrHJwgSRpNZOSeeC8syeVPBplF4TQ2bmULbvmI2wpu6QjbEbYiZCuko4QbFRsjK4grhp8oG732TjCuKDZsVQtsxQjbEbY9wxbkdwJcn3OCGAxhWhbgBsGJ0zoQQ1M02WYtlMAGbu35BrFyBG4FuGwE7gjci2mgwSpBHREsN2Etc8QznQgFnW1wSifrsIGrW4CrRuBWgDvGtyNwy5uAZ5CY4STG8o/UnBKXaSbKGR9NVDLHgA3ciuh2wIURuBXgihG4I3DLm1hhQuCJBCEkkQIEMc4qEpJsklbJ+8ixgVuZoh1w9QjcCnDlCNwRuBdT5UqAK0IiWYVAJA1AHFBdQl5hkjLMOoEOXNHmKtvRWa5Wg8Yw90uw+50glwpHk1SWMOoLchVoYkEoYsDp7LlS1OBUceEP5NIW5JoniduHWsaZUl0VrcrE+SiaLb6dzbEEZcw0JoI6YrQIxPikvU/GMBpRFI2J05pmn7ymAdNdFY1Pb//cWQxTsbs3TJ2H3jkjnBbACfPOEOkZI57LElhIiEX1DOQkUfSug9op+4ioYul8Wh5S2abftpf/o78XE9f838Hd3U/+6O255b5ws6ehO/nTiqK2W81utrfF7s5nB3wdvP7hi3YUtJRKMhvLiuJ4EbRQxZKpDERZ45SOmSWNk661pwUN8mmWSPdtmTFotux4LPud2E3PTOYsOSKBFrtpbWzadZrQCoR3zEVDcUIrJjvotXqa+cy9SEDzCq+7x75x06mpCrbJo4tkLJEylrBANB4cMPBaFh9OehzVU11U72lm5Padts6r3LeleTGDkCazEh3Yonnc+RKVGkG05jFRRgVTDEfzOoSloJ9mm+K+5nW25d+W5rGQo5C82NcoKJHJl0ghRFF00BsTG1cy4uRDSvzVQfNGNxJ459TbN6Z5HlwORhImWCrWNpVIRoMhwocUXFK86B+O5nUJYCwdNY9XguTdU9+45iWVlM7FxWOWZSIpaOIDYyQnbpqSLIDC6ZfgHdY8zZ9m+WY/nLWdVe/LQ2fbeYHtYazOoVMPY3WutvYwFl7a/niszpnbM091JG+Lb28loQyKBUxSEBcgEqZ91IxLRzOOBeSmwzokn2az9J6uQbEN34myCcai9YkW7YrF6JWYkhjlgJQA0zCVjA6QcOoCHfJqGkZl48zgGaKvnEhrykxKRAJCApFgOXFOaEJV0CrZrMFnFF2THYpQRo3pDMbEd6JqQQpBNZPEsZvdvY7YpAPhVqckqOEpAc6ydnpXPmfsEeWCsd55QtLCch3KUiKYo0XSNBIXQyY8K5poVs0mb2xJt/XcFUmPle3eJO1MZC5kTzzjnkghDSkuSiZOZk4tzwEApwQoOuzYZ+wRbVqjpE/sXLEslDhHF0eBFkybHIg1TJBMozSCem4Os5/9S7ptk3eR9CPapEZJn9oVDDHxkEjSnhMZtCPGZEO01DIZHzlV6G1JbbuCOeOPyPaOkj4haWlANPJNoizhMpYIwHDpSRQhMaczLyjHlnTbNtIi6UcclTRK+kQvdTIx5agIN8wVSQtKmq5WErxT2tBsKEf3yNr2HRZJPyLMGyV9opm52e/CWRFt1KY5j40R77kqob2QLBunlcSpEovTG9WKpB9RJR4l/VDS89n+qXfzK7d5ceVW79Pmcrv+lOazBxfuH1psXtzG6y9Xzi9TvMxuuSkPH9+4/00twu+URGlLoDw+edKSOGlLmuwlTISmlQrHsQRrSt2SKdmnD7qyE+kL6LdkYeZxsdlJ5mWHl66kI3t842IiUOkbwOUfDrf49T0/pm016Wv+K810vfJfyTH2Sr9fxBzTr9RPe6VfKS31Sh8XX8oiy7dWv+6VPu6Kriyyftbq4L3Sx9Yf3PUHGK7+gMC2L7j4Kq47Kn2NbX8B1z4CIM9/7TSEXj1KbPrYHjHu+gbI/icg+1eA7B9CrR2hT/q1Xrg+15/aDt9e6ePKV9fab3uljyvf6jaxXunj+leaI9tHZP9BI/sPGjn+1cj+SRO/Txabf62C26b31+vFf1O53GS9kNUKOyzGDmuQzUKtNalXsSO7LQJ3WQKB7LYcfsWkb/oSOyxAXlZrR0b1Sh/bbUE2a7Wdkr2un7j41QLb7RJDmB2D7M0b5GyvQc7GGmSz2VQjBhE7rpMGEps+sjcgkYNohbyaU2QnWQ7iJCtktdUU2UlAdnIMMv9HZ+wgzP8QsRdybGGRp62hP8S0UeyQFbuSgr0ID+LSNQ0Ug6zNyHlPil13RHbw6WBiGWJY5Cw+IGsDIC/ZgLx2ArYDiN33hpxOAeR0CiB7YjDMagIUuzkDOe5iyLBm2GIfZDUHhox25JopINfsqsfA9co/8vwj12SrR0b1Sh8ZdsjFOWDI1g67Jo4dqSH3bDTr2xDLKkeuiSBba41srTW2NeXIasWHcdJqH8voNfmLnVzG5h95tZXIanW4qa5v+odfUO+dPjKsFbI3c/ih6t7pY+ML2VtVw1hThQxrhQ07bLHAIGI5PJSld/rI1qJ21F+v9JHFDshqq5GthUa2FhpZPzX2fhHkZQ+GKS5il/qRG4c0cuOQRm6sauZ/kDZo5Josx96dgd3mqAfpF0MuVxnkclVTjhykXIJdU0a2Xch70QF5rzUg71UG5L3K+ivozyD9Vshqi7wFvuF/kGlDRguySwTILhEgnwyhh6kSaOziEHYvOLKnCsgHvgDygSmA3DgHyI1tgL3zD/lAGUA+kKXB70C+5yA1TVxtNsiNZwa78Qx5H1kz/19f7F+rbT+4ZVpFt375YGxpaVVmd8++ipeMUjqfPbhwmqvaAaKzg+G7cMdsAWJNZc+DPWUMrcbeZ8Jeke05s2fsWbNn2Xmzx8+bPXHO7DGrz3lhYdacM3vKynMWrrLqvNmDc2aPWXveuqfPefaUPXOX4Dxs7nz2J2cm3zuwD79pVfme1XzpNtufU16nzdW7xYd0ySmnhDZH579j9gcmfmDsGStmEij7d3N49/7T92Q2V9e/vrhebcuIr8q/600Kzdnfm7sTuFvv31O4WsSYVneHo++9S/3E9PsD248+iXN8XHv7l5Ur57HPZ3Ve7k4qf3uV0vbgfPPmDfeuNj+az3aPXv4fDBgTLVOsAAA=</AdaptiveCompressedXml>
</file>

<file path=customXml/item37.xml><?xml version="1.0" encoding="utf-8"?>
<AdaptiveCompressedXml>H4sIAAAAAAAEAO2b227bRhCG7wv0HQTdT7TnQ6A4CNygNRA4QZyr3u1hNhYqS4aoJM3bd0grtmyTUROEPdh7Y4Pc4e7P0f/tgVzOn/95sZx8xE2zWK+eTfkTNn1+9PNP87NzxO3kJNMpp1CVrEBqq0EJG8EzriBmo0QwLGQnp5PTcIHPpm/eP5nYKV0/mcybtoZfsCxWiy3V3XRn6fwGL9eb7dnt0l0hFV+Gzba5PryOf0OnOznIYzC6MEimRFAMEwRVEiSlBBfZlKLMdO96quHVOoVbjezOL/Jk+/mSZJvpZHa3MOFy+SLnDTbNZLP+9GzqppO0Xn64oCyxnvg/8PMRn8/af7can/W2Pk+bxRY3i3C3GlziBa62Z5T8kMMlxbQ3LaZ34lr1q2YbVgnvleyVkeLc/iwvTs9ev/nt5PjVyxdvT09Of+X3b6CVOljlF1lNX2O7ssmChBpu70vtotpMTyhssf38rku6mO4Or0wm+yS1onbV98gdEHVdQEm881v0ZH0+uzHYV2xHXsdgkwUmjAWlUwGPzELCwGIu3IWYRrGdP2w78ehtx63o0dqF/c99R72vtFkbyNYn6u64h+ikg6hicpwpnmUexXecHTaefPTGM9w/TN+ZILTjztGAr2nUjyaBQ3JgiYzFIiXzVo3jO37Yd6r6jruH6TuuEhoMbS8XyXxoA3gjOfCoXdY8c8b4OL4Th32nq+8Ef5i+05I6uuQ9GJZpnPWIEJhQNL+zRmfPgrB2HN/Jw74z1XeCPUzfRW1ctEaC4CmAUiyDE4qBkZq6wWQQ7xL3g3y3N73rSVFnO1tt993LCvWttuussaTUfsTjsMRVDpuXOyXrUhrcdj9Z/rDpst+22TXEzIDAtKvkJPeW346gUZWRi79+yeGAbadqqL17KXP9OWpbGqypxao3S//2vMWUklTi4AVGmjQnBd4jTZoLL9FzwYvGsTnu8VzHsasciyFMKscDSXmkHCcppAsugrOR5oHBIkQRA5iMlo54jGb08VgPcOwrx0JWjm+0V44HOZbeoNfOQMbCQZlswXMpgCfrJUsiSO3H5rgvvntNxB49yNwKVUm+0V5JHiQZgwwoMq2LZS6gkiWSFStgStQEd5YxjPNkZo9kO0RyfeNrKsj72ivIgyAby4PQDEHbSCAXHcE7wWiJHEXKPhanxNgg9+TzCuT6Dp2G5O/du1FJPpyyh0QyYVx4+1YucCVAeSPAm2TBKsXbHQmR2dEn136I5LopgUiuj7v2tFeSB0kuWtDa2FkIrEhQ2RiI1tCYTBNuyY3RpoxOcvvmvR/lus+DUNYV5RvtFeVBlGmVbJxnHoQPhHIJhLKwCVj2mkkbZBFhdJSHdjDYuoVBcVbn13vaK8qDKFubtE2MAWMhgRLSQCgFIWBSSYbohWOjo9wDwhXKdVsIofy92y8ryodT9pBQ5pELFCYBDcUKFEoEF4ICqUIRGX3GNPq+ED64wavuDGlB+QZ67nmVCBmBaBB9ooYetFek/1GklTSyKMygnGKgkpEQtKZDyTLNsTMvXI6CNLc3TA+ume3jfJJdibpp6QcQ9Z/oJfcVCCP139770+usrzU2Zgcyn93+pHl+Hprj87B6j81RCcsG57O9M9dRi+Z418DLVYhLzF+C7xdcX7MMzfYtFuoxzt8tLvBIMEFrCA1CvOPuqVRPlXuinXVa8N/ns7vR19U05+tPx+vVlm77hP5uGkxXX3DvFAyWX9XwJQt9n3i3F9/7LHw+60KP/gLySJCDjD4AAA==</AdaptiveCompressedXml>
</file>

<file path=customXml/item38.xml><?xml version="1.0" encoding="utf-8"?>
<AdaptiveCompressedXml>H4sIAAAAAAAEAO29Xa+tx40eeD/A/AdB94yKRVaRDGQHDacxYyDoNOK+mrv6jIWRZUNSJ2kM5r8P69it2MdH2bUHqxLpdRny1tFe6+y91uJT/HgeFvnlv/tvv/v6s/8yvv3uq99/84vP8d+Ez//dL//3/+3L3/x2jO8/+3X/xecxZQkBGQrXDJy1Q2lawKZ/s0somPTzz/6h/G784vO/a9//c/n6s1+VP3z1ffn6c/9Bn3325XfrR/37Mb/65qvv/Zd89+G7/v1vxx9+/+33v/nLR//0oD/8h/Lt99/98J8/PP8f/dsfXtcoCalJhWFFgTlNKOKvi5T7HFliw/n5n/19/wn/4fet/MUv+dP3v+qfff8vf/DXnz//7IuPH2zj66//rvdvx3ffffbt7//rLz4Pn3/Wfv/1P//um08///8e//JL/PKL9a+/+OVffPK3f9m+/er78e1X5eMfM74evxvffP8bt0Lp5Q/+nA/G+Pyj561X/81335dv2virR/7sMX/F3d/fP/7dP/zmP/7j//nrX/2Hv/+7//QPv/6H/yP+9RtYL/VHf+S/vqzvPvXLvh1f+xv8L+NX5evxTS/f/v0fn/vZ7+f8bnz/i8+BP/+s//O3Hz6Ef/LPe70hDPmv39IfP5g//ZRf908+/pfPwBDCl1+88VfefsL3H17Vj/2+9ehn/oa++v5f/ukDXPRTn94ff9OP/qQvv/iRj+lTz/3Tp/3ZV+uT+pHP6a9elX36VX35xfiRX/TDIx9b9YcHHIUfgfkTsF3v7F9P6P/g3PaWQkspQiIUP7foriTHDpPTQJo9xBpOn1v5kXMb77n91Lmle27vuQ1Rc7TYIHRNwD0FMKqyvvSEFmJL+fS5/YThPpxbuuf2U+c23nN7z61qZqq1gbAF4DEFtEuEXli4tjaryOlzm37k3PI9t586t+me23tusWOsNL2gtW7AjQcolurxNo1ZbPQ59ci5xT87uOFHDq78TR7cP4cZWQq7SMOfNtIyJku1DyhmCGxSQNkqsGTD0rPkSWeQhm8jTf/mkWYa9SFII51DkxUv9pvjK1eCMlQgcODs/8gsZ2p/jG8jzS7SlJ7i0zChZC9JIXdPeLngYocLQWpx1Jaqx9MzWS/S20jD8DcPNQ85wR6CtZpz6ikohBGbZ2qpQcHgFRYlnVJirO2MEoG8gbW/TS3iI6zhU/xayNgpSPa46V9YwgDLmQAtxzA45Mn1DNbSBtb+Nvnzj7G2XYH+1LE22wwSK/QePYZWD5+FhMBimmKRIxmewVrewNrfJuf7MdY+8WI/PO9nh7VhFtQjp7aw2A5iqCYKuWHTNknyx+nCq7AmG1j72+QpP8YaPQRrEsi89OzAU6b7tdjBFvSQqFiKVsohJQt1A2vpYs2xxg/B2piJRigBInYETqOC1SwgNXVNKRNrOYM128BavlhzrKWHYI3rGMEBBTF7McrBOpRUK4SZlGK0SMpHsBY3FAO8ksHC2o+peD87rE3Mc3r1GbsM4IgK5tkoDJuUCLuRjDNY29AM8IoGC2vyEKzN0lhmXDJBjMA2BlSWCrFh7VYT5xDPYG1DNcArGyysPUWhwhbZigrUgcXzNSX3a51BlcNAnJzjmTo0bugG8eoGC2tP0Q2Mc6ZuDIktAbOnaqX34bVBaGJlDCuH8rUN3SBe3cCxFp+iGyjl2nslSHl13TeaYBErVOvJ0pBJ44xGFTd0g3h1g4W1p+gGQ1uYLQjk2Mn9GonXoQEhVQoNC2luZzSquKEbxKsbLKw9RTcoIY+J7s3S5NXd3AwsDIMi1aoGS1zP9HnEDd0gXt1gYe0puoHDKaaSCBRXHVpzBmtxgpcM0/LM7A+fwdqGbhCvbrCw9hTdoESt2cG2RCmvDYJ6bbAokImCQYgjtzOdknFDN4hXN1hYe4puMNQGiTrWKqNjrTvWUjbonSU42mIaZ+pQ2tAN4tUNFtaeohtotJRWd0fv2NZdg+oxdFaYFqTUiDrHmZ4i2tAN4tUNFtaeohsY8mTWAiVa99rAXVoJWCCJp2q5tlY/vlT3Kqxt6Abx6gYxBnkKl0uxh0l9gkQyx5oXo16CFuhFxqLYJn1MJb4Kaxu6AV3dwLGmT+Fyk7VMnRRmdsBxqhN0ZAEr0zO4REytn8Hahm5AVzdYWHsKl9tjzpJLhkbktUFMCWoVhBp6w7y8WmhnsLahG9DVDRbWnsLlhhzX9ZYChsNrgygEpSBC7KP0VHJuh/g12tAN6OoGC2tP4XLJpiSvD4AnBeBeygqfE1JpszTlQuVMnwdt6AZ0dYOFtadwuVqpeHGQILgnW5cOPFWTsjiPXthGsXpIo6IN3YCubrCw9hQuV9YV0CkD6qier000MO4dWlROXLwu5UP82oZuQFc3WFh7CpfLoafKM4HVUIE9aoLnaRE0dx7duOV+pg7lDd2Arm6wsPYULpcrzjS98MwhrKmxHkNLsQghZK9EGSf2MxoVb+gGdHWDhbWn9ICP0SZGJOCAqzaoGTQqgTTRvno/wjjD5fKGbkBXN1hYe4pu0FLFLEOgp8GONS9BdbYONcxmtRXjdGbKH2/oBnx1A8eaPUY3CISWbEJaQ9dXMQBKvQC1HNDKDERnagPe0A346gYLa4/RDdi4kkzP14YH0ulVghZuYL3k1hLN/vE1nldhbUM34KsbLKw9RTcopTUdDrPo/wbWmKBYNggRcyTBcmoyPW/oBnx1g4W1p+gGCfMay1wgUBqONauLaVu1wRCaOiYeukfFG7oBX91gYe0pugGGHGPTCi1KBBZDqEy4RpqGOkMqms/MWOAN3YCvbrCw9hjdYGIqfS6EVV59uRlU64BGXLpXBw62Q/zahm7AVzdYWHuKboBKpEkFBGMArp60lRgKWOA+3KclOdQDnjZ0A766wcLaU3SD6fVmTyNArqUDYxMoa4Wllhxq70VmOcOvpQ3dgK9uECM9xq8Va3UN7YCkIznWZEmhgbwY1RCNUyU50yuZNnQDvrrBwtpT/Bo5oqJ0Biru0jhEActcQeLUmdfeoH6mVzJt6Abp6gYx2sdk+g/P+9lhLcuw5LWBxOT5mpQCWkuAJDzTSIP445aWV2FtQzdIVzdYWHsKlytmRdD0j90dPKpAbTlCb03LUAs5HYqhG7pBurrBwtpTuNzWQqJBGXqVApxn9hha10L5OnJFd2uH9NC0oRukqxssrD2Gy01svZUI2KsBq3gJSq1B0EhYmiG2Mzv20oZukK5usLD2FC5Xmw0jz9IY1+ZQwQ6rlQiojzY7Fgr5UL62oRukqxssrD2F86gs7tYwrvuhC2uEYJIHjFCj1wglxXBmv0Ha0A3S1Q0W1p7CeQzRgaUztLJ6wIN9mFO0NCotVEadesiv5Q3dIF3dYGHtKT3gmocXok0hSk6rp2hAjaNCLjRyHq3Qx6scXoW1Dd0gXd1gYe0pPeBcOVmJAZKt2qCUBtW8NsA5bHhYjdjP3DfIG7pBurqBY42f0gNOjWZdQ7AiDi8QpqNOZU6gWHO2MCXRmXwtb+gG+eoGC2tP0Q20JkdaIZjTUzUmjVBFBVb/ZKUwOh66i5w3dIN8dYOFtcfoBrEUo1Shk6JjzSvSyl4lEHVP3kpRwjO6Qd7QDfLVDRbWnqIbWMhcUgswZl7zPJrXoU2WRmXK7tNGH2e43LyhG+SrGyysPUU3KDrX6qkAPUYCzmnConcda5KKSatekJ7B2oZukK9usLD2FN1gzNBUQgNJYzrWikKxOqFLa3XV29TO9ErmDd0gX91gYe0puoHHz2yNKlDPEbj7n4xyh5xlhjq4BjozOyZv6Ab56gYLa0/RDTgG69kilBEV2BxrldShl0cc2mdOeuYelWzoBvnqBpHp4wu6Pzzv54a1XLKmNgeUrl4bdMlgWhUkh9lDN675TB0qG7pBvrrBwtpT/FoJNfXReDmyBDxMHHWhQu59Nnd6k/BMDJUN3SBf3WBh7Sl66Kg0UU1hxojArQdQkgZRg+qUrGqHYuiGbiBXN1hYe4oeKtFKzHWA5cB/mh0jzf0azzGCzKUdnMHahm4gVzeInOkpemhJVKtkd2m47rYMtnUDPkJA0mYxUi9nZjPLhm4gVzdwrKWncLlYMU4bDUJa+6hSUM/XhoAHUNRAUzOe0UNlQzeQqxssrD2Fy+U6eqC4Cs+lvYfKUHudUKNMRZYY5Ez/mmzoBnJ1g4W1p3AeM/TcRRTU1kKN0Qg05wwSO8dClSMfqkM3dAO5usHC2lM4D9GSG3r4bMUScA0ZKiYExDAypTFqP9O/Jhu6gVzdwLH2mNnMnVNpOTOEOBeXW1dPkdeh69q7tDlzO7QjSDd0A7m6gWPtMbOZR1GVwQQtrbmSFSdYGwGQSxplpiGHeop0QzeQqxssrD2lL3eShpDih/lrdc2V9DrUa1BoLQTrhq0d2kelG7qBXN1gYe0pfbmYsyUeBtoWyRZqg5qnx9DKwyugMFs/hLUN3UCvbhBzkKf05Y7p/myNyrUPMxZS7qDMCtWoFu5mQc/MZtYN3UCvbrCw9hQuN1AhCZ6qVSnZY+ji16y5mytCYxqS1TOch27oBnp1g4W1p3C59cOEmEiQsydt3KfH0OLFKJUga09QyHamL1c3dAO9usHC2lO4XM0j1rUwtPRaHGs4wCQ1QOklDK3mru4M1jZ0A726wcLaU7hc7W3S7OxlQV57WzyQltpptenO2PLsuZ3RQ3VDN9CrGyysPaV/jWKsra6eojWWmVVw5WsFYq9cW4uB4iGsbegGenUDx9pj9iJLLHXYGilJRMCtNiiBGgxsI0nLjHJGN7AN3UCvbrCw9pgYasHT/0kQqHodmsj9WtcJpObg4xhCOFMb2IZuoFc3WFh7Sgy1UXsW92buwRpwFfE61P/Us0fXEKm0cUZ7tw3dQK9usLD2FO09SW6TNYOMpb3H4n5N6nTojcbayoz5TL5mG7qBXd3AsfYY7R1L1VDXthYxL0aJFTSUVYfmNTgmlM5n7uzZhm5gVzfwo/6YHvAWqaInZ9C6uF9jblBHy+7X2vAaoVo9NOvPNnQDu7rBwtpTdAPmEMusFRBT9Dq0MFghBi9CZ7cSJOuZniLb0A3s6gYLa0/hPDi01pMnaEHSBJ62bu+tdrbJEnNtucV4BmsbuoFd3WBh7SmcB3IUTmVCSVO9Di0FrOYOLc/SW+mhjDO7am1DN7CrGyysPYXz6DnhrETu1zADa/A6tNq6KaoWauSS8MyePdvQDezqBgtrT+E8hnYlagypRMfazBOWjgBjVM5jIOs4o71j2BAO7AoHMdPHbPoPz/u5ga1xC80wQfKqEzjaBEVxxHlQDYV0TjwTRDFsKAd2lYMFtqd4NtTSseQA0TEHzLYU0TVZsvh7pO5I1DNRFMOGdGBXOnCw4WPoXEEZBSvIjA62kRVsjLxaPTy+Wh3p0BhTDBvagcfaizZH21MuU40ZWVNOMHqcq4mtgUVuEIJxanOOjqfQtqEeeLC9aHO0PeU6VTTPQInWTSryrE0Tg669tdqG8CxTpZ25ToVhQz/waHvRlkme4tvK4IRr3XspXdfCvQSWeoMWaqTapIxDTZMYNhQED7cXbY62p/i2WaSTDYU5CwHbEDBsHUxal45TaZ65vodhQ0PwcHvRlukxTboTo+OqlTUWK63LohlKN4KINaQmvYZ+ZkAWhg0VwcPtRVvU/BTfhrGMjKmswVgdOLuXq4F4dYGEEdS0yJnWSQwbOoKH24u2rI9pCo+zxlY7Qse1lDuqB9FAE1LqiVapgB+78VehDTeEBA+3F22qj1nlIhlnGB5JVdbaIEkeSbETjBrKKEQ62iElATeUBA+3F22Otqf4Ni2GdZqC6IdLo+YZHIUO1f03rdbwU5cQEDekBA+3F22OtqeopFIHSfFKlFPyLzkq6KwMOLNFyiX2j6eCvQxtO1oCXi1hoe0pMmnmmUdNnrLpiqRBGMrUBom146DVYHmmYRdxR0vAqyU42tJTdNIUCNvoDfoY6A6uEhivqwi5Th1Rm9UzazYQd7QEvFrCQttjtIQ6KYU4gKLhGqZboWQvFbpKGJZ0znIqku5oCXi1hIW2p/BtVhNz0rVbY60QskRQwhpAyZkmS60FD7VS4o6WgFdLWGh7yuDJlkaV2ia0POIqFQJoCQOkpJm8TNVCh3pAcEdLwKslLLQ95QppTVLnmAwSZvcqYbpvSx9KVNam3bLQoR4Q3NES8GoJC21PuUSKObYwyGB6oe2FaZ5QdAlZk4YDomcrh/i2uKMl4NUSFtqeoiXEwqgiGdCmR9KpySOpRdDcCjcJJeUzY3Ux7mgJeLWEhbanaAmem00MkaBaKB5Jee1Howwz5cBqA4Mc6jiKO1oCXi0hWnyMcjWZZUZsUKJ4tmbVwHAM8ECXLETrYxy6BBN3tIR4tYRo6TE1aWhFuXSBxI3WdtsBVQ0BU+Qx/X9dzww1wrijJcSrJSy0PaUm9bwspjgXwVZWJJ0VtM81kBJpdM5N8im07WgJ8WoJFDA/RZVvjYy0DCimaxSDMaxOI+geYmPqsh4+hLYdLSFeLYFC/vhqyA/P+9mhLYUea4wQWvJIGnMBy80AtY5ILGO2Q92UcUdLiFdLcLTRU1T5XCoHrAEcYgmYUgSLtUMeGqJXDuoV0SG07WgJ8WoJC21P8W3K0asCj6TGuNjd6HlbWHOd3deNKCZyrErY0RLi1RIoSHwKAzKIaRgikCdpiwGJUGgWyEVHalMw8KG8jXa0hHi1BIrxY6n6h+f93NAWQmK0WiF29Uja1N1aWgOPoqxdMEOO1aS0oyXEqyWQpzNPUa5qKFiNJmicDRgpQWn+n1xyGNlG4nhIS6AdLSFeLYHic27BeNVJdTaEThyAPXJ6TWoMs1hKMmrljzdBvAxtO1oCXS3B7fKYBQnWkoUhDYi7o60NBSObMDuKBZKc06FOcdrREuhqCZ5Yf3wR6Yfn/dzQ1m3gEDToc/WABPdtVeeAGC3kRilYO9QDQjtaAl0tYaHtKZ3iWEMMwl6J9jJgdVBCnWmlcTbjrGk0PoW2HS2BrpZAq7H1KWjLcZbmRWiNqXpt4CmbpsYw/E2mwaqKh7QE2tES6GoJboj8lCqhum+joAkM6+LbqEBNYUJjqv5PsVwPdRzRjpZAV0tYaHuKbzPuvdOao2XiVQKpB9ExGggbSzCbfGqiFu1oCXS1BEr4GN/WSsQZswDymrubSwBjE6hUGDF7UUqHbvjxhpYQ7zpSRxs9Jm8bir0gMoiY16SyFFPtGUYJpVFNUj4e+voytG1oCfEuifycsulT+DYc0/rIE5ItLSEkhCIdQYlbxCJ2bF0Cb2gJ8a6J/IC2p/BtQWeq0ghKR8/bVru4ZVrdICpp3ZYf7cxKUuQNLSHeRZEeSfNjVsGsnaQjt7Z0UkdbHF4v0EAYtTZVI816Km/b0BLiXRX5wbc9pUrQwoRelsLslj2SBgYtaUKgNNMsY2A5s5b0zzxb+tGK9B39Rl+XOr7++Kd8P/7b97/8f8L/++UXH/700aMf/sq/H/Orb75aP+9Pr96R/xeg/GDyTyROH0z96/4p2/4VCPTTUPzkT/jyi49e10dv/+M3uts2OyTP3CYYiifoFD1lqrEBFZm5x0ENzzT7/JmhP/X8Pxr6Ha0+19BvGToFHIOA+pp5wV6JVelxfcGUWGI/xKD/maHlRw39jqr/GvoN8tpyjJkZctK172awl9wf6u5BZZr02s4UQX9m6E98DH80NL+jweUa+g3euGjsRgKlJK92V0NwHdag5kEqNgfxmRsPvBGj+R3Myk/a0Pa/3tAjR6I5EZpXfsA1MpS14IU6d2ul19HOtEjyRozmd5Aa19BvTDqQ7GmYTvC8y123WHdDxwTCIhZUa8hnuhN5I0bzO/iEa+g3xmO747ZCBjVGT8Z6q1DUFKiN2jrl3j+eFfN6Q/94jH5HKX8N/YbrHmgYl/TBlIBxBrCUKrj7nnlwG6Mdurnz3w39CarhT4Z+Rx/BWUN/iuN5h6E/8Yn8zzZ0qiKJu4JVVLf2UNBIXmNh48Gldvp4st0JWfUT3Naf6Lmn5N2f5M3+J1fSIsItLm+NeU32Wxl4z25vLVm0rQN+aI7kjqV/Mof6529pHH3ikAmJ0F04ihdXmANIWGvZK2FLp2757lj6HY0519JvkCYz5Cx+nC2sG7adFYoYA9ZWjSfFWE/1YO1Y+imE90/A0ojNSL288pNM65ah23yubams/t0sgz4eZfayQL1j6acw3j8BS0cRyrgIsbGKLDXPxkoV6KW23KeQnprRkHYs/RTK+6dg6UBcg5fTNicDp96h5JEhDkyTqBt+fKXwVZbOb1uaws29X8eQVZsamN1d8+on9KLaWjRooXjknikOPeS9ZcfSTyG9fwKW5rLWrQ4PzE2rn+mmazdEgjCDIiaOfRy6X6Y7ln4K6/0TsHQnxHVDFfqHHc/urlcpreDWn7MWS3aqI912LP0U2vsnYOnWs66WPOiUitfTbmmTUsFG5BlQcq5nFMu4wZFReArv/ROwdA2WZYYOImECVyLPwtfEjeSBu1asSmfq6bjBkVG4HNnrpKyelM0Dsyj5meY6wYoasPXaGDWKnYnTcYMjo3A5std579pnlcSgdXWQYQruuLGBas5Ba2apZ9TpuMGRUbgc2euqrCRRYleYeXUW9V7cyJWAYkZLrCX2M8xJ3ODI6D2L6a+l37jDMtqgFBSCZo/OPSYovLYdkGJST7xRzvR5xw2OjN6zFP5a+q2ZBu6lm9u3YkDgrAPqxOjltYUSM0WcZ6qsuMORvWch+7X0GwoHT63MGXI3z71jRK+ni3gqXmIiHpU/Xnv2KkvvcGTvWYZ+Lf1GnI7WUhgTxmjuvXFd42fNEAvpmlrCBc/w3nGHI3vPIvJr6TeqLO7IQzq02RmYsntvI4VUSyoah7Z8KE7vcGTvWQJ+Lf0G7915hIgEmtbWjNE71OAJeO1Bx2rpT+PQzbsdjuw9C7ivpd8402F6QaXkyXZbGZko1MoBAlf1TLyLl9RnLL3Dkb1n+fW19FsXOKrV6QV0iZKBbWZQQYWMc2aTSdrP7DmnHY7sPYunr6XfsHSoqq1VqNoM1tQRUEpL4ZgxY2TTcIYNpR2O7D1Ln6+l37h9h2RTkIFSWl3Ao65t8gVm0V65iZv6kPfe4cjes3D5WvqtOS8tjNEbeGHtlo4Y3Xv3AD1EphaClHmmyqIdjuw9y46vpd/w3r20PMkgcpI19UJAe1Foow8pJhrCoWEIOxzZexYNX0u/0TGIJbahCAFXv7dXsFBL6DA6c+lV11DhM5be4cjes+T3Wvp/bGnqHKLMAU2mW3qaZ+EzFOhecAWaKWk9lJHtcGTvWbB7Lf2GpQnLUFpE97prKeYZmfUIGMooIWMTOmTpHY7sPcttr6XfuIGHOdU+G6iFvCbveUbmBgYdxSxbC1kODUTY4cjes1j2WvqNM62t5Lnmx6Y1rXhgAK0pQvJUDS3mlseZ+bG8w5G9Z6nrtfQbls6125zVyypBr7LETzcPg4YprFnB3VO2M5be4cjes1D1WvqNfu8xcBRGoLH2FJEH6xqIodUxeyyTmc/U07zDkb1nmem19BtDEda12eBpd5pSPCNLBjUVdGduKcehA+VMJwLvcGTvWSR6Lf1Gz0nAWEbitQPKLU0BoRJOQJxzWI6tjTOb7niHI3vPEs9r6TdUy0QYZkzQs3/xCF3WCMkG7ss1UR7R/3DG0jsc2XsWaF5Lv9GJMIPNQAOorO2Vs5Cf7uYuvFBtjXmMQxwZ73Bk71leeS39hvfuyFYpwrDm3tvzbqhRCErqpiPYyP3Q3Lkdjuw9iyOvpd+osoxyKKuK5jW7qMTgGZnXW5arYM5ZlQ6d6R2O7D1LG6+l36iyqoWW64TuJl8DyQJYaxPKTJXWdXk/V0csnXY4svcsTLyWfqPKmkF0RgLtZCsjy3+c7N04WZQcQpAzuXfa4cjes6zwWvqNrQxZxNAz7qDZc++kBroitlXMLURSf+yMpXc4svcsCryWfqPnJJVSuyRYJgfuhlCin26txJ6Ur7VpZ+acpB2O7DELOH4Klo65xYYTsrQ1/SJMqJ5uwyzZU7UcJJYzuXfa4cges4HjJ2BpThT6qF5P25o812uCQmu6dy+xi9U52pnuorTDkT1mBcdPwNIh5dGjTBgxNOA11qaQxnU5i92LVxE90++ddjiyx+zg+AlYujL1ZGvGINbiufeaR7YO9rDRy8TuVdiZnpO0w5E9ZgnHT8DSGSNOTQ2wrH7vTBFK6BXQhlTBtTnrTM9J2uHIHrOF4ydg6WDazWL23Hvdy9LKUC11sJBjUSRCPHNTPu1wZI9Zw/ETsPRok6ek6u56zS6amdd0BIEkhf2sG89wRp/OOxzZY/Zw/AQsHT0Rw4oCwsMzslgVzN8nxD5a6jVrPMSc5B2O7KeziOPnb+lWpE8N2aNzde9dOYLWHmAUCiEPRjq0uTTvcGR8ObLXqZa5xzpjgDKm19NS/U/rhpZnZamG1mZrZ3pD8w5Hxpcje533HjWntbu0Kg6P02NA0RCgZqp+onvScihO73BkfDmy1+nTaQRS9jgdagRebaElxgQRa1cTlBLOLEbLOxwZX47sdfq0kSlrAK+qOjBbBXfa0RNwopR7JclnFI68w5Gly5G9zNImRqF4iI66FhKviK2DPU5HVp6zkx26P513OLJ0ObLXnWlqXlp1Xj1FS5+2DjrTGmszOSXNSdoh773DkaXLkb2u56RrS21ML6BnBTacnnuvnpOpLUZ1J45ntKy8w5Gly5G9zNJlam+mEWyOsPZlrTNNE6RhDnW4a69nFlvKDkeWLkf2MkvPPtGGe28Va25pd+E1tQ4jJ6xlTZoMZ+pp2eHI0uXIXhenW0eprQBNWTMGl7hR+1zjyciI0fqhTgTZ4cjS5che2DE4NbeSocWxFA7JqxOhgRbxMx3nJD7T7y07HFm6HNnr4nTH2mOpS7xy782F17bDCRRIZ1RPzPlQnN7hyNLlyF7HhpqWlX2DNpLlvStoRIOmUjwrq5PkjJYlOxxZuhzZC3tOtM3ZG3g1ZcAiBkWKgZGgxFklnrL0DkeWL0f2uty7qQ7WCaiYgGldvlt7LaXHrtoj8Txzh0N2OLJ8ObIXKhy9jrLucLCtjSstgK3uIori1XSrY8ih3HuHI8uXI3tdH1lw3y2RIPnJXjP73XGX2iFrxdGkFOVD9fQOR5YvR/Y6762dZWAGzGu+N4cIJeGA0Nlaq9ULnTNVlu5wZPlyZK/rOWkh5TzG2nHocbqNCJ6FRffjbvWWa9R8pt9bdziyfDmyl1laei+jY4Nclj4tIYNNWde0Cq/l463ZGS1LdziyfDmy11l6zjJtEhBrAw5JwBZ9UmxN7G+InrKdsfQOR5YvR/Y6jix5RK5rFnCOA7imBtU0r9s609TSsXlkusOR5cuRva4L2HCMHBi4tOm597o/Te69yQ86KwbMdqbK0h2OLF+O7HValo60ZlyApbImxK5hNrNEL6rVT7TMQIe6i3SHI5PLkb2OOdGZpLm7xlhX7s0CKs0j9uJMRprEhzaj6Q5HJpcje5mlGbHHpgPih/neKRAUbAJFM0rgPrQfsvQORyaXI3tdb6jmUGVd3yiecbv3XjfwegesM0vDQRTPcGS6w5HJ5chep1qSdBweovPEsibPFffeVcC/qckL69HozEwE2+HI5HJkr+s5GSophQlaNXp07p6bDUtgFDPLWDsuz3T22w5HJpcje92ZTqWxRoaU1l3LUiqUUNx7c4uF8uBWznBktsORyeXIXqdlzaBU1+6kzsMzstmhJGuQWB0DcboTP6NP2w5HJpcje12VhTjicEsrm63bOgrVvwExDk/RSsrxEBtqOxyZXI7sdWzosBGme+8Qal7zvRGspQwzEQWWxmUcsvQORyaXI3tdPe2VDM5WIKCqV1nuvSthgzg5t2jYCp+ZXWQ7HJlejux1GVmcomtX7Yi8ZheVCFW1ANUmQ1LrmM9Mk7QdjkwvR/a6TgRJJRqtvaXWgdfOcZ2jgMSkedoMcx6y9A5Hppcje5mla6vBcCSYFBuwrNybqENumaamPhDPdBfZDkemlyN7nfeWimGuOTZBvMqiEsC6ej2dY5lkbn88c4cDww5Jppcke52pexq5c4SSk5t6jA661uHVGS21ZlnoTCsChh2WTC9L9jo+NGVpGVedVdYeJZlrjtHSLUPjarUkPcOSYdihyfTSZK8rqZsYljzAsnmhleNaxcEZzKRg6NIHnbmwg2GHJ9PLk73M1GucycQknnW7F2ddcxFST4CpcrKQdLYzKgeGHaJML1H2ugQ8GefuVZYH5zVS0gN21ZlAUiCpvU48tGAHww5Tppcpe52ph0ZcHtu/ijvwtVxnNIY4amfk2ss4M/sZww5VZpcqe12sDtJiSH6qRyjAOCpUsgy9DVkrTvMcpxz4Dldmlyt7malHkSYsGSiYO/DUZd3lYOCepJj0XMopU++QZXbJstcJ1Z5+DdRFnHBbrYPFK+wRIWnIRcKceixW77BldtmyF/b4l8yEAlkXAx5bANWAkMuiU7qZF9dnTI07bJldtux1TQmttDknQ4tTlqy1BmGQ+KkeOc41mIxOmXqHLbPLlr2OLSNMM8cGtFbhcRgDVNZ9DuUamFs/NfMEcYcts8uWvczUudcQwlCYqa8rttg8VtuEUTjjDFaGHUrLcIcts8uWvc7UhqmWNbcf69q/ggkqR4IQWzL35Mp46lTvsGV22bLXUSjMiGMizIwReF3YspaXFw8yMDXr8UyjP+IOW2aXLXuZqaeSRMQCYymZXLmARhaYMqZZmyPJmbuXiBtsGYfLlr2OLcuR4ghr+PO6rdVz82KrV3C/vjqDWezQhWrEDbaMw2XLXpeBe7pdiikgVluz3dd8SW1rDrTwmLX0cOb2JeIGW8bhsmWvI0ZJ06zZ62paV6pjyFBzHdC4UkwpYztGoWywZRwuW/Y6By6zdVsZWTZ34EkmWNYKNDuqBpk5HVK24gZbxuGyZS8zdY9JOecMbSwH3noApQ+5+LTaWIgPjZjEuMGWcbhs2Qs7RnntOezQAq0tWqlDiS2CldlGRDI+1TEaN9gyDpctex0HXmjyyEvu0OkZuK6LeUqAc1ocKWCthzpG4wZbxuGyZS904NhbmHNJ1QM8NiYwyx2G++7MwWYsp071BlvG4bJlr2PLPD3qVBU0JM/Al1RdVHBNh/bzrGyDDxVbcYMtc6xdU7+OGJU+Q/Dku0lYO8i92LIVukWtS+hTD23owLjDluFly17XHGzWGg6BUcNaWFyaZ+AmIENlBoua6NSp3mHL8LJlrzvVnoGPXrI7cFsTrLhCGQlBuPKQylPoVLG1w5bhZcted6pLYbVaQHT4qcY2wGJkaCV6NK0ewfuh3rK4w5bhZctemIFz6K0o9L76wGUKlNYjZMt19uKFWDozMQFphy3Dy5a9TsSslKJphUiejHEfBH6UB4wWymjN/GQfIkZphy3Dy5a9zoHXlG2UAaqLA5daoXqE9j/xWtFBjfWQXk07bBletux1bFlsqwfBj3Gh5hm4Bih+nMFGCrUx5UCHii3aYcvwsmUvM7Un2iFJLxBsLJHD07IPbYTqvhxnDzPLKVPvsGV42bLXmZrnYE0GU2Rd5PE6S0MsQIwhZjHDdqi3jHbYMrxs2esu8gxPx7ATTFRcDUdeYRN7hS2dyUbD3g/V1bTDlsXLlr2u4ajMit0SSPUD7c5cofAQaJmKNE/NZz51qnfYsnjZstfV1YFHEG6wimg/1Uv44KGQSjWceaDamZmTSDtsWbxs2ctMbS3SqK1AlCV3YCF34F39fOdGUUexeogtox22LF627HWx2gLyWNJlybLmGg3w/8+1BJOmYgzx0L4O5B0KJV627HUNR5pbEmmQ88rAuabVW1aWPw9lTmEZh4ot3qFQ4mXLXtcc7EW0VI/QlfuaViYRbIXu0LJKCbNVPJSB8w6FEi9b9kIHXrqaJ99J6ppGKALm5gXjOIZ6/O54qLeMdyiUeNmy/5+m/vKLP/h/fvff//u35btf/bZ885/Hd7+c5evvxpdf/Nl3fnjWV9/96tuv/J1/Vf7+m1K/Hv1fn/zXD/zwd74u333/n8Z02/72n7763filR32GwBDpn9D+bcB/m+zfBMuSOf1f69X/5bN/+DHf/fb3//VXv//me//Yfu1fv/1utPXmf3i5P/r4H3/Cv34Kv/ntGN9/9Nmtv/wX311/6csvPjz1l/8f/4v/ddFpAgA=</AdaptiveCompressedXml>
</file>

<file path=customXml/item39.xml><?xml version="1.0" encoding="utf-8"?>
<AdaptiveCompressedXml>H4sIAAAAAAAEAO2aS28bNxDH7wX6HQTdp+LwzUJWYLhBayBwjNin3vgY1kJlydBumubbdyQ7qh9ypUP3kPUCgoTlDMkh8dMsyT+n7/6+XYz+onUzXy1PxviTGL+b/fjD9OqGqB2dl5OxLiR1pQiFggddq4MQRQKSGYtTsaZK49FFvKWT8baWGnMDo9G02Tz8QnW+nLfceLMt5fI13a3W7dVT64ORzXdx3Ta7x53/JRdv43EVc9GSQFUjQGtrwNuaQFklRa1YpaLxo/rcwodVjk86eSifl1H79Y7jtuPR5Lkx02JxWsqamma0Xn05GavxKK8Wn295msQe/z/p60xOJ5ufJ51P9vY+zet5S+t5fN4MLeiWlu0Vz34s8Y59NoOW42d+m+iXTRuXmV5YHtk44sLjuzy9uPp4+dv52Yf3p58uzi9+xZcD2IT6apPfwmr2dfZgG805UPT2Zahbr81Mj9ht3n693k763hg2UTy0tye+V6LYGXjWnk3+nmmeTv4l6j84q844tGTBqlyZe9SQpErgXE6xItmasRPO9GHO1MCZNz3hLFA2FpWHnA1yPqsIPmsHJllBLqgUVeyEM3OYMz1w5kNPOIs5Z68sQkadQbvM703HnKnCCc5gqSKWTjizhzkzA2dB9IQzVWSSOkkQlTTnM8wQQiGwIlAkWxTWbvKZO8yZHTjzriecmaJ8FNmBF4bzmRUGkjIVXMCCwZLwppv1mT/MmRs4874nnImasogOQQXB+SxSgliM43xWnbO5Bn57dsJZOMyZf/OcSSek7glpiayKpgoQQjNpKVnwOlQgrMFa1MY+XyT8T6ShOIxaePOoYcCegMbJWbmIEUwJvOUUSkAiw/sBIpdJlJpK6AY0PAwaijdPmlR9OdxIxRhTbYUa7eawNlYIMjrQ5F2tzkRdujmsRXkEaTiQZvuyTMvBZnI1gyVSoEuxEJNEiBZ514nGeNvNthOP0AVwEAYk9oU0V0OIyKQFXyRvCKKGqLKEUKRwlKT2vqOcdoQygIM0ILEvR7ZBMWbWFsi6EugQPOc07SEnlF5G7WtHUiceoQ3gIA5Ix//4nrBWNYZAmkBkKqBzTRCF56wWZXVeREpou2HtCH0AB4FAOdkXZT3FUrN2DoJNCbQiD95HD1oGV1E74VPtBrUjJAIcNALlcU+sW7fvDjWVjPLFgU2C12pUEPil6UEVg0GUbHzsKKsdoRLgIBNI0ZfDWxQph+IJeMXGqcyYuFmrGfDBOq3JMGodkXaEToCDULBZq32fp2rTydMrkdOb2JzdxOUf1Mza9WeaTh4V7JzmzdlD+++XMS2ozGpcNOz80rCrs4hN+4kqs3VzPb+lmRACYfu5FuZnIfjz+3Ty3GtXvblZfTlbLVse7Tl/rxvK9xc/76N81XzfwLex77sYuqn84jLpdLJ1nf0DhLSS68MqAAA=</AdaptiveCompressedXml>
</file>

<file path=customXml/item40.xml><?xml version="1.0" encoding="utf-8"?>
<AdaptiveCompressedXml>H4sIAAAAAAAEAOVX3W+bMBB/n7T/AfHuYhvz4YqkqrJ2i7RmVZOnvTnmaNAIROB+qer/PkNomhBo0m3Zpu0lBN/57nd3vzvs4OR+nhi3kBdxlvZMcoTNk/77d8F4BqCMYdgzvdDFnhsJ5LkuQ2wqpogTd4oId3yHCs4dYpvGSMyhZ54nQhlXQoFxcT1XxjmAqY0ZRlCU5j5AFKex0o6KalWv57DIcjXelNZCLV6IXBWr15X+pV6usEW2r7E4FHGPYsQiqv9hLpGMiKQ0ZA6NbHNtv7bwOZNiw0m9HoeGeljoGFzTsJpCCUlyGoY5FIWRZ3c9E5uGzJKbuU4Za9H/Bg99EljlY8O51eo9kHmsII9F0wwkMIdUjXUlRCgWWqcMmpoNvRJ9WiiRStiSrMk04lDHd3k6Gn+5/DQcfD47vRoNRx/pdgAl1E6Tz7CKNmc5aArEtzAQCaShyM+WukYWRQWoKnHhTV7lYKLTXcZDsLsd0TIvtZFh2Crf1CAY48DasWW3gqpQdfkrpYaOJ1YPk4otflvylp46LQVWR5badOtkG3FZecrsjlRtAePtwAILOnytJM26rgSahw06txC3DO65R1/pXMZdKuiUID1cdOcy0J0rfBsJ6RLX9TF4MjxI5/KXzsUdnUv/y85dJ5rOTJ4lyc3ionJM9iWdnoXL16qvKW4F+BoJGzhsShy2r3PydzPeFyGPhCQIpg4gxm2OBMMCMek5mHqej72DM74lRRXj7f0Zn4gpJE0bCu5V/xE/GY/kSQ++8q2hUW17+cTX+DXPNtqjJt92pbpn6X406JjGgdXA9ROw25r7DbD3ap0fCqOWvp2xxPEcL5I+cjnTPHXsEAkQHGEH9NnKZRikcxDG0t2nK/aLGPun2dp6fvi9ZZag6+tGHiLY9hAjEUW+pFOEBQ2Ji2VE/cMcou3dZXb+kTK3nsYOWebA2rw7BTNRDGYivYaiH4mkgMBaW1lpxcWg/sCdpWKaQPisvC1Y7UlEoa4g0nWdTeI59PXsYggzRO0J4ceYHDv8iBCf+Lb9tUS/qb0yU8yyu0GWKp22of7NC5DLq2KNoFNeXyWt7rtkuXnr/hlYlWr/O3IBPSQCDwAA</AdaptiveCompressedXml>
</file>

<file path=customXml/item41.xml><?xml version="1.0" encoding="utf-8"?>
<AdaptiveCompressedXml>H4sIAAAAAAAEAO1dW2/bOBZ+X2D/g+F31rwekgM3g6Jb7AYYdItp92XfKJFqjHWSwnZnpruY/76Uk2Zim25VVF/kTPSS1hJ1eEQefudKav7jb5fLyS9ptV5cXz2fimd8+uPZX/8yf3uR0mZyHp9PVWpSIy0xnaxn2gfPvDOBaSdr22gpI4Xp5HW4TM+nb94/m+hpfn4yma9bCn9LzeJqscm019ur+foqfbhebd7u3r29mW9/CKvN+u7nXfs3+fINO01VcSc8s0m5zIRzrOJ1Ytooa43S5JWf3ns+U/jpug47ndxeX8TJ5tOHzDZNJ7P9m3VaLl/EuErr9WR1/evzKZ9O6uvlx8s8SrLQ/j/p05mYz9p/djqfFXuf16vFJq0WYZ9MWqbLdLV5mwc/xPAht2lfWk732rXcX6034apOB3fu3cscx3ZaXrx++883/zh/+dOrFz+/Pn/9d3H4Ai2rR0l+Zmtd6myVlvkFf0kvwzJdxbB6ddN2ct0067R5PmV5uOLH1XYQ3uXxbl9IcDp8pZuBuaVyHov3d1sIzvl89pVHvt5gs+XqWH/t3Ul+ocXm07utuLjS6N30dJTSfHZkmEptb0d7smhH6sg4HXDly1zNZ6nnjgqr5csd3d3ZF5+7G1nc91ZNYX20Q/gZCr4AEE20pqmDYkk7y3SUFasq5VmTfwpqRFTBogFCHwEIOQJEASD4iA8jPjwYPqi68UoHzqQzsTUbFAvZlGHGx8pWQQlpOBofzBF8UCM+jPjQMz6QHhHi3iB2QIiqaRLF2jFhdUaIWkkWrK2Z4ym6xjdWGYVGiFL7Fhr0iBAFhBAjQowI8YAIUfPaG8UDU6JpQw8isErYxDjZxtfB2OQDGiHsEYQwI0IUEGKMQYwI8ZAIQZWgJJxkMeY/2krOQsMbZoKrootGN7FGI0RBRrYIQSNCFBBCjQgxIsQDIoTwytW1TKxWSjOtSDEXvGF10m0EM1VVlGiEKMzFFiHsiBAFhNAjQowI8YAIYUKsnaoTa0xdM81rYoG4ZcIql4wTPig4QqhjXoYf/YxisnMMRXwPSIwQcW8IO0AEV4EnbTwTvMoQYcgyT8owR8E2lTSGO0w1BP0BEfwIRLgnCRD3pUwKY7oKWpGJ0xE0n61V38TszwrX6iIemLOqZq5KtqqSc4JHiKAJ9XVJ809e0kjYroImp7c/t6rJFRT8DVOnIXfBqWAVSSaq4JiuhGCV1NlV0hSz6DlqkobIXQexM/4b/KRlqNJyn8om/bY5+x//PevS9n97d7eP/FEjd8t95mZHQrfzzwuCelw9d1PyRxT8fLbH197r779ox4nW2mjhY0aUIPNEK5M1mWmIGe+CsbERyWJC6v7rE036aSbmd3WZczBddtiX/5PozUq4RooUmCae9ab3sa1Ga304UlUQITqO8eGE7iDX5mmGgnc8ASsLvG6bPXLVabmpfZuCUMl5pnXMboFqLTgSVFmdbThdYUTPdBG9pxlj3DXaOqPc45K82JDSrhHZO/BZ8mSoslfqFLNWxsQFV8IIjOR1cEvJPs0q3F3J66zLH5fkibqJSsusX6PiTKcqewp1VFkGK+dia0pGTDwk+18dJG80I0l2Dr09MsmrKDS100wokbK2TdmTseSYqupUh2Rklj+M5HVxYDwfJU8WnORtq0cueckkY5ts4gkvGqY5WVbVQrAmSdcmmYkMptREdsA8K59mnmjXnfWdRe/7XWffGWB76Kuz69RDX53zxz30hQvbH/bVOXJ74qGOVPls23vNuKCsAZNWLNQUmbBVtELqwBuMBpSuAw7pp1k5vyNrlHXDn0TYlBDRV4ln6YpZ6WWfkjkTiGUH0wmTnK0pYfICHeJqlkZhk8LhFNEDB9LaNJNRkZHSxDR5yUJQlnFTW5N8Y6lqILKmOyShnBnDGUKoRylq89nuaRfzi7B+eRGu3qf1WROW6zSf3bty12qxfnnbwaurUC1TPNusPua2h9fvHilx1GnSj034t0/2kYk+Nsk7E6wsL1hknap1js3s18qB+iOuyBbqv76D/hGRnMfFejvtr7qMqLGFEGCPL+0IPKj7tY890zfuWE69J/q2EPzvlf8CJvZKv1+hPqRf8Pd6pV8whXulj11fxoPnt+Rv90ofiuiZPlg+S357r/TR8oPFHxJY+SGF1i/Y9ZV9CSh9i9a/hNWPRODxL+1H6dXoQ9PH4idZLL4R2P4ksH1FYPuQSuGTPumXYvd94k+pIrlX+tj5taV0Ya/0sfNbLGvrlT7WvrISrB/B9oMF2w8W7P9asH3S+u+TxfpfV3XYpPfXq8V/U77cBrLAYoV2i9FuDVgtlEKpvU472GxRWFgiBTZb9k8v7pu+RrsFYFgt7aXtlT7abAGrtVJlZ6/4iV2/VqHNLjWE2nFga96Bo70OHI11YLXZZiMGmXaskUYaTR9sDWiwE23AaM7BRrIexEg2YLG1HGwkgI0cB+b/YE8gYPyH8L3AvoUHD1tLf4hh42iXFZ1JQYPwICZdW0AxCDaD454cnXcEG/h8sGkZoltwFJ/A0kBgyCYwdhLaAMTWvWX64HAZOJxCYEuMhkET4ujiDLDfJcDLWqCnfRA0JwFe7eCcKYFzdsVt673yDx5/cE62uMW1V/rgZQdOzpEAazt0ThztqYFrNlp8GwJWJTgnAtbWFqytLVqbSrBYyWGMtNLhnr0Gf9HBZTT/YLTVYLHSYGtp/zuDvdMHL2sDtmb2v7LWO330+gJbq2YYbWrAy9qglx16WmiQaSHwaiSwtigdTdArffC0E1hsLVhbWPQmWLB8WvR+ETDs0TDJRXSqH1w4ZMGFQxZcWNWO/yBl0OCcrETvzkCXOdpB6sXA6SoHTle16chB0iXonDJYd4H3ohN4rzWB9yoTeK+yfQD5GaTeCiy24C3wLf+DDBt4tYBNIgKbRAQ+GcIOkyWw6OQQuhYcbKkS+MAXAh+YQuDCOQIXthF65x/4QBkCH8jSrt+BbM9BcppYaXbgwjOHLjwD7yNrx//hp/2hyvbrva+btn1rz4tz9i1fKD3kqvSN+ln9xa+GFrkTPi/EksieBnvGOV70vU+EvTy3p8ye8yfNnhenzZ48bfbUKbMnvD1lYBHenTJ7xutTnlzjzWmzR6fMnvD+tGXPnvLoGX/iJsFp6Nz57AvHGt8ZsPfP4C6cvz1fhvXm59Ss0vri3eIynUkuOeOGSflO8h8U/SD4M8GtkcL9u/2E7W7rOzLri+tfX15fbXKP5/nvap3q9pD19e0B3Edv3xD4fAb424uUNnvfz20f3rnaPjSfbZue/R8fcUcypZ8AAA==</AdaptiveCompressedXml>
</file>

<file path=customXml/item42.xml><?xml version="1.0" encoding="utf-8"?>
<AdaptiveCompressedXml>H4sIAAAAAAAEAO1dW29cN5J+X2D/g+D3illFskgOFA+CJNgNMJsNJnnaN17Hwiq2ISlzwWL/+5Cypcitbuu00XVwxuKL7D4Xkof86l4snv/x779env21Xl1fvH3z9Qv8Sr3446t//7fzn1/XenP2Q/n6Rai5lBgQGqEFQzWCVykDxVh1S6ZiNi/Ofoy/1q9f/PSXr870i/7+2dn59Wjhu9ou3lzc9Lavb6/261f13durm58/vvvhZr/9Ll7dXN//vH/+p375djjKOK5ZF0CmBqYmBcElhhZq0c4arVp88eD93sKf3ub4UScfrl+Us5t/vOvD5hdnL3dv5np5+U0pV/X6+uzq7d/61PSvzG8vf/u1T5Pa88L/1n+8wvOX45+Pen+5t/vzfHVxU68u4m4z9bL+Wt/c/NxnP5b4rj8zvppe7Dw3hv/m+ia+yfXRnQf3+ojLWJdvfvz5v3/6zx++/dP33/z5xx9+/A96/AFjqAebvBvW9b7OPtw7uxgD9Y7t48HePjcm+6w/eHHzj19u5x33jWKM40OLT3YWiMJ6nVler7M+jbhmZ3qtzrRHVKt15iy51aaRzOJZDMf2dX9nlwLvb3SOscN49rCY85e/s9NPMNlGtsYYGqjSGb8pNoHPOoOmEJmMSrxLd6disvw0kzWTyXpnJ6yPh3UK6AIWhkg5gkEfIMVoQfkcjUnB5iYEa/c0rO2EdYf1anLoC4J1wJCJrYOAlMBo9hBaKVCq1VpZNlxJBtb+aVjzhLV3ZnLrz4B1KayCVhADKzAd0hBr0sBJc26srA9KBNbaPg1rP2HdDfDVUI3OTwo6moJyJyDlnANGDmCMbRAzFyDUZKOtSiGKUFCfwScpKEwKQp5y4XhUW6U5BmeBYvVdi09d8UldQihfLCX0rWkvg+oFcgHVhDWu6Cf7cmCdChabjYecbe2wjhpCof6/lrpuHzOZlGVgvcDngtOz3XWQ1fyWXxCsc65NJ0NgVFEjfJQhoQ6goubQTErOy/hczAKfC9KENbr1Ag1fDqxRYSnKWAiEcfhcAiSHtjPvar3RBb0SUkIW+FxQT1ijW9E69VMyHE9C7CqlYgLoWC2YwAjJlAzOdMrynZiSkHVq1QISmlGmTkJmwvpoWPtksidHkForYIxz4GsXDy6xY98tVRdYBtZLzNMZZeqw5gnro2FtfOtavA9Qne/cWqsCsVGCWmxt3lXmYGRgvUSPn1GmDuvpTDwe1tYVTEpb4OS5m6fNdr7dzVPkRrW4MqxUmSDTEiXETVjjinlwyOtJBuSpXB1PrqmFbmvbCuT08P3H3Mm1GGjK6pS1TqbJmN16iRSaQeEJ688zhSnH3E0DyIW6zZCZIcTiQRdFhXUoxEK+f1wA6xmp7bBeL6n9y4G1b8Z7zh6C9RqMYoTQNALb7BJVNGX3U08F6yV7NbTiieyO7PUya9DNwPDxVIRVV+rGNwwRASblBsHFbqKoxuxLScFXGct7QRYPzcAwoV/RRPEzQ/p4EtJJRZucAkwcwbBhiJZb169iwH6ToxYKNSwQRDSD0F0yTP3qeFjb1rJWTQGpTGDs2KZlMUGMUYdoVVVFyBpekjLU9atpEHf9aj2GjW4Kh8+wUgzawqYBRTfi0CFDCiZDjsE58jWybSJURItcwMHNmN3YGTazlI6HdqqBPSKB9kaBMTpD13e63kPUbI1IJsjsDCNasAEAp+Zzi+yp+nwGslNn1KVEKGbkSNthHtfGkLBa1XKIlGQ0erfAY0pO8WTahHbGAo5HdqyOQkMEYgpdHTEJks4MNpvhRlWoo0yBG1qUMG3cdJpOZH8WsgkLN4UWatdqwcRQwBedoHB1SVMpSkobWRLlcoFnugUF0tOGPB7aJRtjrC6dVQc99qo3iNpUaLV43zJhTE4G2kt89MrZybQHtGeG3PHQ5uqxc2eEbFSHdufdED01UI0rGm1aIJncBFySz+yZZwSKgp2buD4D2so421WSADG0BMZUDZGih0zFxxZYkZSqvSQ/wTs1FZIB7amQHA/t7FVIrRpQFUfpj4AQso9QcqyaWvSWZEJDdoHnD4MKs05Ch7afCslnKCTRcq4mAHFlMFgyhFR9V0gKecJkklA+jF6ga2Nwanq1V82k/3KQbUtMzUcGP2qvGoMWEqkCoxqrpmSV2y0YdCpkL9FHOrLnvvIZY/88/4hvXedIrSsh3X40wXZNu9mObCou+I7spoQSsJZkqgRnp6ZNwcwkrM9RR4qvIQUDGYfrj4uGxJZGGQPKHd/VJ6EylUsqgYTgZiWDDu0VCwv3ztaLDvXOVjxuwdj11Lre2XrWUe9svW0QvbMVT60wvN5xC4i7XgXRztYj6tHZanQ2OluNzjTqNb9Mr0dno7PV6EyTXs8wGJ2tJmJGZ+sBhHA9n5gmb9fjjb2z1SqSjc5mhsrxunz/kpbJMZSYLBgVu8FasgFqpbmCzoYg4zXHsCSMr/T0mo8w/txFejy0dTY1Jcvgou1mqg8VUqIAtegYmybXfJLZi70gIESEdu4V+oLQ5sPwFlOB6m9T/WKEYHMBFRPFgqZUbWXQtoSRdrTNfKgvCG1cKvlqE+Qa7NgMkMErozurYx9N8hGrjAvOLtkMQMhTbH9BaKMQrHIqgXcljvL8EVIxCI6KNb6ienQC6onQxgsS4oi0npI0aL1e9ecvB9lOU7Q1ZNDF0zhbOUHiUCDHSjF0Jvso+HmqTVVLdESneJb5HMJEDNlrG9vWalW71LaldGM7lXEaZ4FmClbOqiktUyj5wbbrPev0Hmwz04F3DzC4f+oR0PoY3v+8LVfk7Wdw1Kt62af2r/XbeFnflHj1/YeRvG3tut7crln57ep29keftx2pQ07y/KGRH8re+x8/gUp19eyJV55+4OZ2VIf6ezRlfv8cjZ4OtjToau8sPSMRlQhj62IIdIyqq/pd3w/RZrBF2Vo9q0cnwp+eaZhDTGNG2lkvlk6TaUymsVr2mfIqY4Occ3lf4cVXbmC56yCJvHMoY7E9YBp78P2eacxCAYxrMo2HPaPblRaiXU9+dd/T5Fef4Fc1Wx+ybxAUOTBNV/AxNmBPtqnUfNpN2Tg9v3KH+NW0wXn3XKr7pybTODApk2nsvXFSpmGd5qHVlOJ8ZxrYLSMdePjylKFE/VOLNNPYM0UffHeTaeBioE2mMZnGau4UU2olhui8er+XMlIyYNiFlsl3tiGzA/4B08BDTlj7THflTOK972kS7yeIt1sD1dXK4DhFMM4F8JgDhJxbisSxBnEzQR/aeIR+Jj0Y3D087v6xKfQPTMrkG3tvnNRSMONMqZGXFwqNbeYjFbRGiBiSqaHaJs838BDjsOGZZks9Rb2Ak3wn+Y4snZyMLpigmHHAdHGdfE00EFMpPvmgfBUPgeLhUx/8zD8bgn8mTzwY++Qcm+AcpTYMVDTUqrvgb0ZBtDoDp1G7lL12Wt7a35OVdlfvzs4ECmPM4q2/k3NMzrHWGYTMVBQWoJwbGOcDjAM8wbILpUUbAsuU7n7AOfY9f1dNcNaARTdTrx6OfTKOTTAOrU3LSStwMTow1DTEoiqwxtIs22iTkWYce9bunnHMWo0UltdqnIxjMo61jsFB8sErghzTqIUZEvgUK4TibAoxq5JlTuVzT+8OQW/UEU7Ky5jq5W47N/XvN6/+T/1/h8H4387d21e+q+3izcVo78P4O218xGFu13yP1D+M0YX4PIDN85c749r5/N0PXVr2NNZSa+tLTeOUOocMSbsMpKKPqIvTWaY0gVvgj+5r7Y9IeZtr/em1HlkFKmgNrQaEsTe76wOsACPFmnV2Lco4Lx/sMDzogXBHFUvc9FLvmZO1lxqTrWgwg28pgQnegA9kIFtVmuFO806Gg+OS5JKh/M1NfiRc/O0pbU/v0/YOVa569tre2nEmMm4UNjBuaGDVB/BMCmwI1YXoopM6+GdJnHjQ73QXkzaixbCeDEqHScCbJWDu5Ko5B+AUCxhNruta0UCjolLL5nHt4FMRMC4SwPRM3bZPERXuzfSYRLUJouoWqaWcLCSvGYzhBJGpAOpcTNOl+CwTCfmIqA5LRXqmLs3PS5+aRLUJokIbHWuK4H3WXVKlAlFHP9KZnUpReVdk6q4+LKl1sBYMhTDLBUqX1Mo7dDv6tKSWuP6X0d9SAvq9pefndC9dNcyhBLCGIxi0BvovA16rrkjWkjjKHK32kA4PZgiRVvOw10mIB2fmCyJE5xUGVRDGUZ1g+pdBiEaB9qaa4GJCI1PR9CEhHlIyyfAzPVToX4g2Vt5S0poqKTrQxhkwIXkIOkagqlIh17ApGV//Q7wersvF7nlW2Zl4vbu8y1+t8bFRAxuoGxyp/0k5G6iRNNfUoYsyaUkP8XqwJFTH6/OssjLxend5NxtGl2yb0YBm5N+2sefHj8x95OrHNr6uK4jj9VAC7sDr89ypP/F6d3kHr42dKpYK2JwtmKobJK4IJVmXSbtkhYrRPMTrwRJWHa/Pc4/axOvd5R28mlpsc8VByEMfqBggms5ks4nILpioq0wK2kO8HspTHnh9ng7Iide7y7tpdA6d96UB55GgQcmCN66AjrlU7bUuTeak+Id4PVjty/AzLf4x8Xp3ebfWv6XUUHXV1XfWalBh56+pgo1RBW98N7jk8Xpw0/oA7PN0LE/A3l3eAWw2nF1yGsKovmoUGvBECC1iQuV8C05eITiYOzMA+zzD/BOwd5cfZVtjzsoO52vXW43uFldk5SEoVNZGTUHLeAgeZmvS4cN7zKwB+qIbvosrB0tka869dWdHpMDsLt6/anTx/OW7/vP3hs9fx+tvX8c3f6nXr1q8vK7nLx9cuX/q4vrbDx18/yamy1ruHn584/6dfUNaRLOH6PV4Wj1Ap4dodK9AMWGvQDkK8IvQ+mkhcgAU5+Xi+nbevz/ik6zaxCcdmnC/5dFZ3PTo9ms/Wxmd3vTozKZH5zpZ7MlQ3czweNvDc9seXtj08Dr0Nj083PbwaNvD09sentny8DB0vrdn1+xGhmf9tqWG3zbfC9vme2HTjAWD2zRphG1LjbBptozBb3txNy01bLDbHt6mlXkMYdvY27atEbatEoRNqwSk9Jaxx2rTs8e4aYWKcdMqAatNUy6rTfM9VpsWaqRo24xl0xoLq03re6w2rcyTwm1jb9N2LqtNS40+d9te3E2rBBg2zZYxbFodxWGGb3l4divDe5hcom3Yk1yyqKznoaSSj9t3ez/6dO1bt+fAoxO273lP5tQJ2+d9RRVOOT/+UEHXU83/njqAJx2/LD6t3ycQTtn+vjj/Kdt3wu3L0pcNwvO/e6TkydsXXt8gvL5Ben1l+QPv7pc/dfu72csnb1+Wv7GWnR8nLR9ZVn4xC88/C+PTSbcvyz9ZWH9jI6tfOSWM/916SycfvzB++vyfXb29vPzt3X/dZlILT5eVFZe8Lxf/lMtBsu0Pc2bF5bBeWvsShhNKS2dh7qpltVPWwtxbC2uPRlp7kW3f7c0iP2X7suzUCWvvDmXx6UiWfveerXlicbOmdHbC7MgJS39hZxcLO+vYC69vEFa2UZodya6vI2lyFhY3JMyuSRg/JCwuhZ1FTjhY4ISdUU7YGTWCKeuJM9m19l52rb2wLPDCgRsvHLjxwqZrULLrO9pf1dIXZk3ClpoX9uN54eUefsgVl9sp6bCsdNhFWpOUTqtY1XAbWRarMhNhPVxJBz2lnfarL8ea3QlbkSy8+izM6lmY97J0SEg4JYyFnaIs7BRl6ZDiutyDlXQGiLDTDIXJGeXnf83lRmHqFvbRsbCPi4VDEiwckmBhHx0L+0hZ2EfKwhF8RmHpJu0jlbbshGMEg7+tyU5JOIIpLJ2dsHR20tKThOFE6ypjuyevn7p9I51OJj1+Ye5qpPPThLUjKyydrTT+hbUXKyz9rTR9CWundl3paYXJ2UqTm/Ry8KrLwcLUx8LSgYW5NwsvNwvD1QlLh31l7E/avjA+nfRmE2F2x6vGlJ10TFk4hcAJpxA44RSLMf9rLrewqeVIOrtPOtnYrbkcXjjM5IXDTCOMuGqYQzrmKyybhDeSs/BGbBbeyMzCG5ndCvhZk5lLR82E98WP8a86XcLUIazqsLCqw8JlIty6Xn0nHcQR1pxZWPNk4aopLFzVhIUT2Fg4wYyl99UKV51i4aosg35X1i1XjTnKotcLJ4B56QQw4V2ZY/7X3MYi2Nf5y08cGnf/ysMzBvecL3h+Ga9v/lzbVb1+/cvFr/UVKTKgDJD+BcMfFP7Bhq9UYMfG/s/5y92n75u5fv32b9++fXPTe/yh/726rnkcSXl/GuHB++9buDvk8OfXtd58V9vFm4v7E0THyx9dHS+dv7x99NU/AWyxhhjsVgEA</AdaptiveCompressedXml>
</file>

<file path=customXml/item43.xml><?xml version="1.0" encoding="utf-8"?>
<AdaptiveCompressedXml>H4sIAAAAAAAEAO2dXW/cRppG7xfY/yDovqKqYn1x0PbA8AQzBgKPEWdv9o4fxVgYWTK6lclmf/0+1DiKLbGTDqZ57Kz7xonULR42WXXILj5v1ebP//P26uyfdbu7vLl+cu6+sud/fvqf/7F5/abW27MX45PzELtpCm40jffOhFSyaV3Vj3VwfU2hdsWdn73s3tYn56++/+osnuvvz842u3kLf6nT5fXlrba9u/utfr+t7262t68/fvX9i3r5Xbe93d3/eP/+V/r13e503pfOdtn4MPUmWDeZNg2jsWXyNaQp9009/+DvtYVvbobuI8j731+OZ7c/vdNup/Ozi4cvDvXq6tk4butud7a9+fHJuT0/G26ufniro+QX3v+P+tNTt7mY//MR/GKRvhm2l7d1e9k93Ey9qm/r9e1rHfxu7N7pPfOH9ucP3jfv/fXutrse6qNXPnhNezzOp+XZy9d/f/W3F8+/+frZty9fvPyre/wB5l3du8mfd2u3BHv/2tmldtQ93tG798zH+Uxvurz96bu7Q94u7cG8D++3tvTatl7pSP6zPu+u6vXYbb9+D76Zpl29fXJu9LHGH7Z3R3umzEfO2bRnl4b3W3kxLr7+8TuctXZz8Rt/8ttvuL3bq328RwepLB+kmbR3S5uLPYdp4XzvOav3L6gVPmjMC812Bv7cQ3+l38ax7ydXrYmpBBNaP5iSUqMeHN3onO/avqzdb5s9/daf+u2n7Lf21G0/226b2imUJrWmbfpoQp+C6Xyq6ra2H0vyoYnd2t027Om2zanbpnDquKeOe/frhx03ZJ8aO5jRtcmEwTamc1M1re+btmbdLoe4dseNezpuOHXcT9txTzfKn2/HnWJsk7XJuCm3JjQhmeJqZ1KTurG2w9R2q3fcpffPPTaeOu6n7bj+1HE/245bu9i0qToT+05X3OJ7U/LQm6lt+7Gr1ft29ZGpvKfjplPH/bQdtzl13M+2445j6XKN2cQc1XGD/q9U641v+qbvh7YbSrN2x104nncdN5867qftuOHUcT/bjuunNoRu7E2cotN33DyZfgrFjGMu+oabx+LtKh3XuV96rt3Tc8sX33O9S+2hXXdxJ36t67ItrfONLgWuMcmHakI7JdOV1pra9F1p4tDltM69nWt+u6W1p5bm24MvEr+7pT1mRZC171KzBiuDrPXM8JBVkuU+VykHP0o7Bmyhh64GI5tiIdtiaQsGiyVxhzH5vF5rZC/Aoa/F1TKakP38Ty2mjbYam2N0Q+OHqV3pVs//9gXY2dMV2HOdqA0euwI72xTsUiXYw1a8Lgy7Vs0w7Fo1wxoSht17zjCy6XOX/BmGXfJnGGarGQYaJFjQIMGCBgkWNEiwoEGCBQ0SLGiQsHeodBUYaJBgQYMESxrEkQZxpEEcaRBHGsSRBnGkQRxpEEcaxJEGcaRBHj52WRdGGsSTBvGkQTxpEPILfPCkQTxpEE8axJMGaUiDNKRBGtIgDWmQhjRIQxqkIQ3SkAZpSIM0pEECaZBAGiSQBgmkQQJpkIf1L+vCSIME0iCBNEggDRJJg0TSIJE0SCQNEkmDRNIgkTRIJA0SSYNE0iBc8miGkQZJpEESaZDD4+bHgJEG4ZJHM4w0SCINsmKo+TEskwZZMS22ACMNkjmD+AxaXzDunAnGnTPB0HPGWV8wzvqCcdYXjLO+YJz1BeOs7zNofcFIg4DWF4w0SCYNkkmDZNIgmTRIJg2SSYMU0iBczcsMIw3ysPB7XRhpkEIapJAGKaRBCmkQsBLBZ7ASQTDSIGAlgmCkQcBKBMFIg4CVCIKRBgErEQQDDVLASgTBQIMUsBJBMNAgBaxEEAw0SAErEQQDDVLASgTBSIOAlQiCkQYBKxEEIw0CViIIRhoErEQQjDQIWIkgGGkQsBJBMNIgYCWCYKRBwEoEwUiDgJUIgpEGASsRBCMNAlYiCEYaBKxEEIw0CFiJIBhpELASQTDSIGAlgmCkQcBKBMFIg4CVCIKRBgErEQQjDQJWIghGGgSsRBCMNAhYiSAYaRCwEkEw0iBgJYJgpEHASgTBSIOAlQiCkQYhM6mFzKQWMpNayExqITOphcykgnOgzjDSIGQmtZCZ1EJmUguZSS1kJrWQmdRCZlILmUktZCa1kJnUQmZSC5lJLWQmFZyH3ZHzsM8w0iBkJrWQmdRCZlILmUktZCa1kJnUQmZSC5lJLWQmtZCZ1EJmUguZSQUXxHDkghiOXBBjhnEGSREcdEkRHHQRjNOVYJyuBON0JRinK8E4XQnG6UowTleCcboSjDQIOOgiGGkQcNBFMNIg4KCLYKRBwEEXwUiDgIMugpEGAQddBCMNAg66CEYaBBx0EYw0CDjoIhhpEHDQRTDSIOCgi2CkQcBBF8FIg4CDLoKRBgEHXQQjDQIOuggGGiSBhcCCgQZJYCGwYKBBElgILBhokAQWAgsGGiSBhcCCkQYBC4EFIw0CFgILRhoELAQWjDQIWAgsGGkQsBBYMNIgYCGwYKRBwEJgwUiDgIXAgpEGAQuBBSMNAhYCC0YaBCwEFow0CFgILBhpELAQWDDSIGAhsGCkQcBCYMFIg4CFwIKRBgELgQXjDFJa0PqCcedMMO6cCYaeM876gnHWF4yzvmCc9QXjrC8YZ/3SgtYXjDQIaH3BSIOA0z8IRhoEnP5BMNIg4PQPgpEGAad/EIw0CDj9g2CkQcDpHwQjDQJO/yAYaRBw+gfBSIOAlQiCkQYBKxEEIw0CViIIRhoErEQQjDQIWIkgGGkQsBJBMNIgYCWCYKRBwEoEwUiDgJUIgpEGASsRBCMNAlYiCEYaBKxEEIw0CFiJIBhpELASQTDSIGAlgmCkQcBKBMFIg4CVCIKRBgErEQQjDQJWIghGGgSsRBCMM0hrwUoEwTiDCMYZRDDOIIJxBhGMM4hgnEEE4wwiGGcQwUiDgJUIgpEGASsRBCMNAlYiCEYaBKxEEIw0CFiJIBhpELASQTDSIGAlgmCkQcBKBMFIg4CVCIKRBgErEQQjDQJmUgUjDQJmUgUjDQJmUgUjDQJmUgUjDQJmUgUjDQJmUgUjDQJmUgUjDQJmUgUjDQJmUgUjDQJmUgUjDQJmUgUjDQJmUgUjDQJmUgUjDQJmUgUjDQJmUgUjDQJmUgUjDQJmUgUjDQJmUgUjDQJmUgUjDQJmUgXDDOI9OIuGDw78ZMFxadsZhrlxhmFunGGYG2cYpqsZRjZ9LgA7wzBdzTCwU0fuYZ0PmXuaO8Ow2wLBuKdMgnEjPDOMPIzcCM8MAzs1uMSmYFy0d4aRh5GL9voATv8gGNjPoueeefrYcEOAPgYu5DXD1vtk96/sHrx0/8Lr+vFfbS6G7eVt3V52H/x6c7Gt7262t6+67Yfv3vzy27MX+iw156mrpZjcNtEEPwXT2qk1eRqHMLlacu0+/qibb26G7vby5vrh7l2OZ7d3Hzk9/siboV5dPRvHbd3tzrY3P+q4hPOz4ebqh7fXT87twh/8o/701LnNxfzfjz/sIn+zcAjufv/LMTvrxu6d3jN/7IWL9ubyenfbXQ916Wz9/Jp2edQnfPXs5eu/v/rbi+fffP3s25cvXv518SxvLvZucrPnHH/42r/aWuHG99oAPjxtCpjKFIwbS2wKmDwSDBxxI+sBW7IesCVrXlqw5sV7cAJxTy7A61ddgJe9CvuxutTY3sTGVzN/zzNq/fox2BCbXGw3NetcheMBV2F/ugqvOZzGNjU3tV2JZTSt6xoT2nEwbbHJuKGm4rrejZ1dp6mlA5pac2pqHvwOH8uKI7dsu7a25MH63rRDaE0Ymt6UmpKZl/yONU9DF+o67Tof0K7DF9+unQPH+GYY91VGMO4JqgNHL2cYdw+uayyXwRCMy2AIxn27EIz7RigYl8EQjDQImOISjDQImOISjDQImOISjDNIaMDWKBjXGgXjWqNgXGsMDdgaBSNbI5gpFIy7ngnGXc8E465ngpEGATOFgpEGAee5DA04z6VgpEHAeS4FIw0CznMpGGkQcJ5LwUiDgM+1BCMNAs5zKRhpEHCeS8E4g+QWnLRFMK5TC8Z1asG4Ti0Y16lzC07aIhjXqQXjOrVgZKcGJ20RjDQIOGmLYKRBwElbBCMNAk7aksGFBL2NYBmWYNyzWsG4hKtgXJDHRq41zjCyNXJTCM0wLlYmGBdbF4wrDxGMNAg3hdAMIw3CTSEkGDeF0AwjDcJNITTDSIOAhS+CkQbhwiczjDQIWDonGGkQLnwyw0iDcOGTGUYWuXMPxX0ER1J9LCuuQ8DmMvs+lKnL1nS1jSZMvjdl9MFkF8bO+Tq19cFl4Fi5zHJALjN+8blMn8EyXp9WXMKJbddjnnItatfTNA0mNKUzpTaNkSZyaIMLXR/XadftAe06ndr1mpOSwNVBvoljbEfjU5xrdIfJlGGcTFR7G1s3tF3uV2lq3h7Q1PKpqXlu+Tbpmrt1zOBKcS6Dj8VdBh+LO/CUzTAyag4+FheMjJqDyz8KRkbN0U4NLv8oGGkQcPnHOV5AwkiDgMs/CkYaBFz+MQRwuSzBwDhlAJfLEgw9Z2CcMoDJK8HAOGUAk1chgMkrwcA4ZQCTV4KRBgGTV4KRBgGTV4KRBgGTV4KRBgGTV4KRBgGXyxKMNAi4XJZgpEHAGd8EIw0CLpclGJndBOdk0JcYMigKzskgGBk1B+dkEIyMmoNzMghGRs3BKnjByKg5WAWfW7AKXjDSIGAVvGCkQcAqeMHIaB73eGSGkXFK7vHIDEPPGRmnBKffE4yMU4Jzs9rIPR6ZYWSckns8MsNIg3CPR2YYaZCWNEhLGqQlDbJiKvURLFnQIMmCBkkWNEiyoEGSBQ2SLGiQZEGDJAsaJIELpwhGrsgIHsaGvJULjvsC70Pi5vLy0XHPPOfZr9c7Z2xEONjkJhs6U++W8Yn6v7ZWZ2woLkyT67t2WCci7A6ICJdTRHjNVSvZplZ8zTlFa2JXvAmuaUzp9E/qcz8Fn33brbNilPcHNLX21NQ8mEy0BXwYZQv4MEowbihZMG4oWTBuKFkwbihZMO5hlGDcwygLLgM3w7iHUYKRBgEfRglGGgR8GCUYaRDwYZRgnEEaC05cLBi4BKIFJy4WjOtngoGLO1pw4mLBuH4mGNnPwImLBeOu1IKRBgErNBsLVmgKRhoErNAUjDQIWKEpGGkQsEJTMNIgYIWmYKRBwHEQwUiDgBWagpEGASs0BSMNwkUQZhhpEC6CMMNAgzgugjDDQIM4LoIww0CDOC6CMMNAgzgugjDDQIM4LoIww0iDONIgjjQIOOOAYKRBwBkHBCMNAs44IBhpEHDGAcFIg4AzDjRg+maGkQYh13qx5GJAllwMyJKLAVlyMSCLNhByMSBLLgZkycWALLkYkCUXA7LkYkCWXAzIglNSCEYaBJySQjDSIOCUFK0HJ24QjOtnrecWKZlhXD8TjOtngnH9TDCunwlG9jNukZIZxl2pBSMNAgZgWw8GYAUjDQIGYAUjDQIGYAUjDQIGYAUjDQIGYAUjDQIGYAUjDQIGYAUjDQIGYAUjDZJIg3B1jDOMNAgY7W09GO0VjDQIGO0VjDQIGO0VjDQIGO0VjDQIGO0VjDQIGO0VjDQIGO0VjDQIGO0VjDQIGO0VjDQIGO0VjDQIGO0VjDQIGO0VjFysFVwUWTBuzhLByKlfuK+5PgRyNd/EPWWaYWBrTOBsmSGDq9OHAq7hHlou3zjDwH7WcvlGwbghQB/BiIaPjhtOmmHkJwNnpY0OnLs1gndXM4xcMJ57iCAYNwToYwAn1ouBe+bpYwGnmhbs/8ucYHaoTRqqNzm1vdEtSDW97nrM1Ha963JX7MP7hGPNCRZ+e04wb7/4OcFcPjyM78/f/zh/Qlf8593ypjr5vjTO2DFZtbwxmjKOjZlim5t+KuM0TOu0vOaAludOLS8fXnPyx2p5ZXK1bWxrhpKqCUPnTFeawbjSNPqS3oUxrzTlZjyg5flTy/sdxSx/rJaX++DsaK1puhBNCO1oujaMJvrRzg+efZpWann5gJbXnFqeO3xU5I/V8oq1Q2/zaPLosglj0dXWDtaUpsYc2zDldlyl5R1ymxe++IbX+BVHyOD7Om99slNjkqvOhMYV0/vJm34afO2mITUPp0s4Uks75OIav/iW5lOzYjqYbWqdH9t+KM74UCS13g2mT1M2un/wWZ8z2mady2k6oKmlL76puXx4IjF8eDUN9rO6mm4u3unHXza8edPtnr/prr+vu6e32x/q5uKDX9y/6XL3/P32v77u+qs6vn/v49/f/8nSDh3UBvad/99/7vec933n/OOLWF6aVOXxuV7qYosnds9J3YyXu7sj9/UBO7Xgun9jjx5+4rgU9Tri9hcnIj7i9tNSmeUxj89SYOyox39h8Pyo+7/weO+o21/4vnHU7S+M4Rx1+wujk0fd/rr9a3GVvqNuf+XzuzQR3lG3v3L7WZru7qjbX7v9rOuftDSj0VH9v/b1Zd3+lZaK6Y+5/aXExVG3v/LxWSpAOub2l8oTjrr9df2WlooQjrr9df2WVr7/zGvff658/5ZWvv9MS6Hfo+7/usd/8enyUbe/7vnNS1NoHXX7Kx//pYmyjrr9df2clyaNOub2V74/ySt//80r3//kte9/dHzOLnf/dT10t/X7m+3l/1b9eh7IWrlZrf21bOVhoaXY+FG/Fqx9W73y/i9l+I+6/XVvi9LS5FPH3P5SJcBRvxasrNWlmOlRbytWvqwtTUp7VG2vfdvSfBptr6uNvDSP+lG73cp3A0sLBRz1srPy/q+spbLy8SlLaycctf2s/G1zaSalo7bPle8ml+b/+7eeD/7Kk8DFB78LD303V93u9ts6bevuzXeXb+tTb701Nhrvv3PpT7H9kw9fubaJ0cX/3lw8fPf9ZnZvbn58fnN9K+IL/bvd1WF+0r97OnVXu7q52Pv6/RbeXI5jvf45IvDRZ1nODdyHFuKjx7i/JwG4GEs4BnJ/Imc15P5s91pI9wkO7P5Q3WqfsvDI3/UpNxfL3efnRMfrN7Xe/qVOl9eX9383d8qPfjv/0ebi7q1P/w9OhgWc0twBAA==</AdaptiveCompressedXml>
</file>

<file path=customXml/item44.xml><?xml version="1.0" encoding="utf-8"?>
<AdaptiveCompressedXml>H4sIAAAAAAAEAO2dXW8cx5WG7xfY/0Dwvsyq6vrqYKRAUIxEgKEIlvdm7/qj2iJCkwJJJ/Eu8t/3bVqSxWGPNEKmH8mrSQBZ4gz76Y+qp7urzjm1+eM/f7o4+Xu9vjm/unx06r6xp398/J//sXn5qtbbk2fjo9MQu2kKbjSN986EVLJpXdU/6+D6mkLtijs9ed79VB+dvvjxm5N4qt8/OdnczFv4U53OL89vte2bu5/q59f19dX17cv7n775UB+/7q5vb9798933X+jHd7vTeV8622Xjw9SbYN1k2jSMxpbJ15Cm3Df19L3f1xa+uxq6e5A3Pz8fT25/ea3dTqcnZ9sfDvXi4sk4Xtebm5Prq388OrWnJ8PVxc8/6Sz5he//rf7y2G3O5v/cg58t0jfD9fltvT7vtjdTL+pP9fL2pU5+N3av9Z35oP3p1vfmvb+8ue0uh/rgk/c+0x6P82V58vzlX1/85dnT77598v3zZ8//7B4ewLyrOzf5drdulmBvPjs51466hzt69535PJ/oS+e3v/xwd8rbpT2Y9+HN1pY+u64XOpN/r0+7i3o5dtffvgFfTdNNvX10anRY48/Xd2d7psxnztm0Y5eGN1t5Ni5+fv8bzlq7OfvIr3z8C7d3e7WL9+AkleWTNJN2bmlztuM0LVzvHVf13QdqhVuNeaHZzsC3PfQD/TaOfT+5ak1MJZjQ+sGUlBr14OhG53zX9mXtftvs6Lf+2G8/Z7+1x277xXbb1E6hNKk1bdNHE/oUTOdTVbe1/ViSD03s1u62YUe3bY7dNoVjxz123Lsfb3fckH1q7GBG1yYTBtuYzk3VtL5v2pr1uBzi2h037ui44dhxP2/HPT4of7kdd4qxTdYm46bcmtCEZIqrnUlN6sbaDlPbrd5xl74/99h47Lift+P6Y8f9Yjtu7WLTpupM7DvdcYvvTclDb6a27ceuVu/b1Uem8o6Om44d9/N23ObYcb/YjjuOpcs1ZhNzVMcN+lup1hvf9E3fD203lGbtjrtwPu86bj523M/bccOx436xHddPbQjd2Js4Rad33DyZfgrFjGMuesPNY/F2lY7r3G891+7oueWr77nepXbfrru4Ex/qumxL63yjW4FrTPKhmtBOyXSltaY2fVeaOHQ5rfNs55qPt7T22NJ8u/dN4pNb2kNWBFm7bjVrsDLIWs8M26ySLHdcpew9lXYI2EIPXQ1GNsVCtsXSFgwWS+JOY/J5vdbI3oBDX4urZTQh+/mPWkwbbTU2x+iGxg9Tu9Kjnv/4DdjZ4x3Yc52oDR67AzvbFOxWJdh2K14Xht2rZhh2r5phDQnDnj1nGNn0uVv+DMNu+TMMs9UMAw0SLGiQYEGDBAsaJFjQIMGCBgkWNEjYOVS6Cgw0SLCgQYIlDeJIgzjSII40iCMN4kiDONIgjjSIIw3iSIM40iDb0y7rwkiDeNIgnjSIJw1CvsAHTxrEkwbxpEE8aZCGNEhDGqQhDdKQBmlIgzSkQRrSIA1pkIY0SEMaJJAGCaRBAmmQQBokkAbZzn9ZF0YaJJAGCaRBAmmQSBokkgaJpEEiaZBIGiSSBomkQSJpkEgaJJIG4SKPZhhpkEQaJJEG2T/c/BAw0iBc5NEMIw2SSIOsGNT8EJZJg6wYLbYAIw2SOYP4DFpfMO6aCcZdM8HQa8ZZXzDO+oJx1heMs75gnPUF46zvM2h9wUiDgNYXjDRIJg2SSYNk0iCZNEgmDZJJgxTSIFzOywwjDbKd+L0ujDRIIQ1SSIMU0iCFNAiYieAzmIkgGGkQMBNBMNIgYCaCYKRBwEwEwUiDgJkIgoEGKWAmgmCgQQqYiSAYaJACZiIIBhqkgJkIgoEGKWAmgmCkQcBMBMFIg4CZCIKRBgEzEQQjDQJmIghGGgTMRBCMNAiYiSAYaRAwE0Ew0iBgJoJgpEHATATBSIOAmQiCkQYBMxEEIw0CZiIIRhoEzEQQjDQImIkgGGkQMBNBMNIgYCaCYKRBwEwEwUiDgJkIgpEGATMRBCMNAmYiCEYaBMxEEIw0CJiJIBhpEDATQTDSIGAmgmCkQcBMBMFIg5AxqYWMSS1kTGohY1ILGZNayJhUsAbqDCMNQsakFjImtZAxqYWMSS1kTGohY1ILGZNayJjUQsakFjImtZAxqYWMSS1kTCpYh92RddhnGGkQMia1kDGphYxJLWRMaiFjUgsZk1rImNRCxqQWMia1kDGphYxJLWRMKrgghiMXxHDkghgzjDNIiuCgS4rgoItgnK4E43QlGKcrwThdCcbpSjBOV4JxuhKM05VgpEHAQRfBSIOAgy6CkQYBB10EIw0CDroIRhoEHHQRjDQIOOgiGGkQcNBFMNIg4KCLYKRBwEEXwUiDgIMugpEGAQddBCMNAg66CEYaBBx0EYw0CDjoIhhpEHDQRTDQIAlMBBYMNEgCE4EFAw2SwERgwUCDJDARWDDQIAlMBBaMNAiYCCwYaRAwEVgw0iBgIrBgpEHARGDBSIOAicCCkQYBE4EFIw0CJgILRhoETAQWjDQImAgsGGkQMBFYMNIgYCKwYKRBwERgwUiDgInAgpEGAROBBSMNAiYCC0YaBEwEFow0CJgILBhnkNKC1heMu2aCcddMMPSacdYXjLO+YJz1BeOsLxhnfcE465cWtL5gpEFA6wtGGgQs/yAYaRCw/INgpEHA8g+CkQYByz8IRhoELP8gGGkQsPyDYKRBwPIPgpEGAcs/CEYaBMxEEIw0CJiJIBhpEDATQTDSIGAmgmCkQcBMBMFIg4CZCIKRBgEzEQQjDQJmIghGGgTMRBCMNAiYiSAYaRAwE0Ew0iBgJoJgpEHATATBSIOAmQiCkQYBMxEEIw0CZiIIRhoEzEQQjDQImIkgGGkQMBNBMNIgYCaCYJxBWgtmIgjGGUQwziCCcQYRjDOIYJxBBOMMIhhnEME4gwhGGgTMRBCMNAiYiSAYaRAwE0Ew0iBgJoJgpEHATATBSIOAmQiCkQYBMxEEIw0CZiIIRhoEzEQQjDQImIkgGGkQMCZVMNIgYEyqYKRBwJhUwUiDgDGpgpEGAWNSBSMNAsakCkYaBIxJFYw0CBiTKhhpEDAmVTDSIGBMqmCkQcCYVMFIg4AxqYKRBgFjUgUjDQLGpApGGgSMSRWMNAgYkyoYaRAwJlUw0iBgTKpgpEHAmFTBSIOAMamCYQbxHqyi4YMDjyw4Ltp2hmFunGGYG2cY5sYZhulqhpFNnwuAnWGYrmYY2KkjN1nnQ+Zmc2cY9lggGDfLJBg3wjPDyNPIjfDMMLBTg0tsCsaF9s4w8jRyob0+gOUfBAP7WfTcnKePDTcE6GPggrxm2HpH9u6Tm62P3n3wst7/rc3ZcH1+W6/Pu/d+vDm7rq+vrm9fdNfvf3vz209PnulYas5TV0sxuW2iCX4KprVTa/I0DmFyteTa3T/UzXdXQ3d7fnW5vXvn48nt3SGnh4e8GerFxZNxvK43NyfXV//QeQmnJ8PVxc8/XT46tQu/8Lf6y2PnNmfzf+8f7CJ/s3AK7n7+2zk76cbutb4zH/bCTXtzfnlz210Odelqvf1MuzzqCF88ef7yry/+8uzpd98++f75s+d/XrzKm7Odm9zsuMbvf/ZrWyvc+F4bwMnTpoBRmYJxY4lNASOPBANH3Mh8wJbMB2zJnJcWzHnxHiwg7skFeP2qC/Cyd2E/Vpca25vY+Grm9zyj1q9/Bhtik4vtpmadu3Dc4y7sj3fhNYfT2KbmprYrsYymdV1jQjsOpi02GTfUVFzXu7Gz6zS1tEdTa45NzYPv8LGsOHLLtmtrSx6s7007hNaEoelNqSmZecnvWPM0dKGu067zHu06fPXt2jlwjG+Gca8ygnEzqA4cvZxh3DO47rFcDIZgXAyGYNzbhWDcG6FgXAyGYKRBwCguwUiDgFFcgpEGAaO4BOMMEhqwNQrGtUbBuNYoGNcaQwO2RsHI1gjGFArG3c8E4+5ngnH3M8FIg4AxhYKRBgHrXIYGrHMpGGkQsM6lYKRBwDqXgpEGAetcCkYaBJzXEow0CFjnUjDSIGCdS8E4g+QWLNoiGNepBeM6tWBcpxaM69S5BYu2CMZ1asG4Ti0Y2anBoi2CkQYBi7YIRhoELNoiGGkQsGhLBhcS9DaCaViCcXO1gnERroJxgTw2cq1xhpGtkSshNMO4sDLBuLB1wbj0EMFIg3AlhGYYaRCuhJBgXAmhGUYahCshNMNIg4CJL4KRBuGCT2YYaRAwdU4w0iBc8MkMIw3CBZ/MMDLJnZsU9xEcSfWxrLgOARuX2fehTF22pqttNGHyvSmjDya7MHbO16mtW7eBQ8Vllj3iMuNXH5fpM5jG69OKSzix7XrMU65F7XqapsGEpnSm1KYx0kQObXCh6+M67brdo12nY7tesygJnB3kmzjGdjQ+xTlHd5hMGcbJRLW3sXVD2+V+labm7R5NLR+bmueWb5OuuUfHDK4U5zI4Le4yOC3uwEs2w8hQc3BaXDAy1Bxc/lEwMtQc7dTg8o+CkQYBl3+cwwtIGGkQcPlHwUiDgMs/hgAulyUYGE4ZwOWyBEOvGRhOGcDIK8HAcMoARl6FAEZeCQaGUwYw8kow0iBg5JVgpEHAyCvBSIOAkVeCkQYBI68EIw0CLpclGGkQcLkswUiDgBXfBCMNAi6XJRgZuwnWZNBLDBkoCtZkEIwMNQdrMghGhpqDNRkEI0PNwSx4wchQczALPrdgFrxgpEHALHjBSIOAWfCCkaF53PTIDCPDKbnpkRmGXjMynBIsvycYGU4J1ma1kZsemWFkOCU3PTLDSINw0yMzjDRISxqkJQ3SkgZZMSr1ASxZ0CDJggZJFjRIsqBBkgUNkixokGRBgyQLGiSBC6cIRq7ICJ7GhnyUC457gfchcbW8fHTcnOdc/Xq9a8aGCAeb3GRDZ+rdMj5Rf2trdcaG4sI0ub5rh3VChN0eIcLlGCK85qqVbFMrvuacojWxK94E1zSmdPoj9bmfgs++7dZZMcr7PZpae2xqHoxMtAWcjLIFnIwSjBtKFowbShaMG0oWjBtKFoybjBKMm4yy4DJwM4ybjBKMNAg4GSUYaRBwMkow0iDgZJRgnEEaCxYuFgxcAtGChYsF4/qZYODijhYsXCwY188EI/sZWLhYMO5OLRhpEDBDs7FghqZgpEHADE3BSIOAGZqCkQYBMzQFIw0CZmgKRhoEHAcRjDQImKEpGGkQMENTMNIgXAjCDCMNwoUgzDDQII4LQZhhoEEcF4Iww0CDOC4EYYaBBnFcCMIMAw3iuBCEGUYaxJEGcaRBwIoDgpEGASsOCEYaBKw4IBhpELDigGCkQcCKAw0YfTPDSIOQa71YcjEgSy4GZMnFgCy5GJBFGwi5GJAlFwOy5GJAllwMyJKLAVlyMSBLLgZkwZIUgpEGAUtSCEYaBCxJ0XqwcINgXD9rPbdIyQzj+plgXD8TjOtngnH9TDCyn3GLlMww7k4tGGkQMAC29WAArGCkQcAAWMFIg4ABsIKRBgEDYAUjDQIGwApGGgQMgBWMNAgYACsYaRAwAFYw0iCJNAiXxzjDSIOAob2tB0N7BSMNAob2CkYaBAztFYw0CBjaKxhpEDC0VzDSIGBor2CkQcDQXsFIg4ChvYKRBgFDewUjDQKG9gpGGgQM7RWMNAgY2isYuVgruCiyYFzNEsHI0i/ca64PgVzNN3GzTDMMbI0JrJYZMrg6fSjgGu6h5eIbZxjYz1ouvlEwbgjQRzBEw0fHDSfNMPLIwKq00YG1WyP4dDXDyAXjuUkEwbghQB8DWFgvBm7O08cClpoW7P9LTTA71CYN1Zuc2t7oEaSaXk89Zmq73nW5K3b7OeFQNcHCx2uCefvV1wRzef9gfH/65p/zEbriv+yWN9XJ96Vxxo7JquWN0ZRxbMwU29z0UxmnYVqn5TV7tDx3bHl5/5yT31fLK5OrbWNbM5RUTRg6Z7rSDMaVptFLehfGvFLJzbhHy/PHlvcJySy/r5aX++DsaK1puhBNCO1oujaMJvrRzhPPPk0rtby8R8trji3P7T8q8vtqecXaobd5NHl02YSx6G5rB2tKU2OObZhyO67S8vZ5zAtffcNr/IojZPBznbc+2akxyVVnQuOK6f3kTT8NvnbTkJrtcgkHamn73FzjV9/SfGpWjA5mm1rnx7YfijM+FEmtd4Pp05SNnh981nFG26xzO017NLX01Tc1l/ePSAzv302D/cLvps04liEPjamha03wUzD9MFQzjPP/Y0jdSpXU33t1XThFvxZSt58guYuurxfbW7mt/7x9/L/2X5uzu79tfXr3K3+q0/nl+by9N3uvbnCvid41gIXhv7sr/2xcurYP2kRZbpiLW9icbe3X1uFvH+i+D+ytC9VGvSDqfya0fTL9GIopPnZD6UsTt9M9D3+hm50X+hMUc7zQH77Qdci+nWxjSsl6apl8b8qgW4ntRnXmMSef1nk+fu9Ch50XOh8v9KEu9DDazg3OmSlGr2eG3Juuj8FMYaxd7by6+zrDju9d6LjzQn/CeivHC/2RhXX0phud7UwTSzAh1s70weuW3bR9E/RsmPLqPXrp+79e6E9Y7eR4oT98oUdbUte7xjStq/OyNr1pU+1N6tqkxzSb6naMxuEvdN51od0nTGEdL/SHL3Q7Tj6Ogx6421ave7nPpq+TNW5ILri+n4btCefDX+iF0/DmQn/CjNHxQr9/oTdnr/XP397bNq+6m6evussf683j2+uf6+bsvR+8+9L5zdM3r2/fXnb9RR0fT93Fjb788IN3v7P0wrfXO/au9+tPf7fe8V696536/iBhXipa+fAKLrXpxRfnHS/Nm/H85u7MfbvHTi2MJf0be7R9xHEpleaA219c6OWA209LZWwOeX6WEnIOev4XgpMOuv8L4ZMH3f7CfM5Bt78wR37Q7S9Efxx0++v2r8VV0A+6/ZWv71Kh8YNuf+X2s1RO/KDbX7v9rOuftFQx9qD+X/v+sm7/SkvFyg65/aWI9oNuf+Xzs1Tg4ZDbX0r/Puj21/VbWkryPuj21/VbWvn5M6/9/Lny81ta+fkzLSVVHnT/1z3/i9G7B93+utc3L5UoPuj2Vz7/S4WID7r9df2cl4ryHnL7Kz+f5JXff/PKzz957eefZh60u/mvy6G7rT9eXZ//T9WP51GvlZvV2q9lKw8LLaXlHvS1YO3H6pX3fylH+qDbX/exKC0V9z3k9pcyrQ/6WrCyVpfS+A76WLHybW1p0Y+Danvtx5bm82h7XW3kpXWqDtrtVn4aWFqI7aC3nZX3f2UtlZXPT1lam+6g7Wflt82lSrUHbZ8rP00u1Vf/t+YHPzATuBhYuxBUu7nobm6/r9N1vXn1w/lP9bG33hobjS8/uPYPrvmDc984b22y7r/nKeP73363mZtXV/94enV5K+Iz/Xl9U4d5xvnm7bzvzs/fbeHV+TjWy7dT8veOZXme/l2UwIPIvE/KsFoMAzgEcnfGw2rI3bmzayHdZzixu5OWVjvKwiM/6Sg3Z8vd521Ix8tXtd5uBYLMnfLeT+df2pzdffXx/wEheIm4MuoBAA==</AdaptiveCompressedXml>
</file>

<file path=customXml/item45.xml><?xml version="1.0" encoding="utf-8"?>
<AdaptiveCompressedXml>H4sIAAAAAAAEAO1d244bNxJ9X2D/QdB7ZXhnMZAnMBxj10DgGLGf9q1IFuPByjOGJCcxFvvvWz0jT+bSilpYt6PIDQNjqclmkzx16kIWW4vvfnu3nP3Cq/XF1eWTuf5Gzb87//vfFq/fMm9mL6pc0rpkqxRoogyuBguY2EMjrBVbic3V+ewlveMn8+85b2avPiyXc2ljNlusu1a+53ZxebGR9tfXV+X6it9frTav75duC6X4Pa0269uvt/VfyeXrLilyjtBF0LVpcM1ZyC0EINRIRv4FW+d37pcWfrgqdO8h2+sXdbb5+F66Huazs4eFhZfLp7WueL2era5+fTJP81m5Wn54JzOleur/mz+e+7Q46/6/9/Sz3scvyupiw6sLetgOL/kdX25eCwJU6b3U6UZt5g/qdd2/XG/osvCjkjtl0uUqA3z19OXrH1/988WzH54//enli5f/MI9H0HV1Z5OfurXue9i2bHYhHbXJx8d9va7WzfVM6l1sPr65nnbd14muG9sGezq4oxu3BTJtD2a/Z54XZ7/L1B9IGiYdbDQErAyC056AQlDAJVijWyZf8yiSptV+UYtmErXk8URETQdUzVgEDFzB+aIAnWui1JxjdroV4nFETQ8QNZxELfl0IqLWVNG5UAPfcgBX2EJyInRcm3NVleoCjSJqZoBW02GyoCaZMFTW3Hz7tRthUP5Q0Xso5qjMych5yrV5CmCycWK9SxWVGhPY7Epmq4qqfhw5H6BSdVSTnCcz2FOc5HynnFeLznqKoIISOcfqRM61guqZWo7aRB3HkXMzRM7tVy/n4wrbI0cFB/vE/y+pvqycF2tLi0Qi5038FiQLmEsBbMSZSWL/PI7fcsdtiTvE3H2VQr7ipQzwF35GS76stHq+lcOr1ta8eTIHEeb6YXU9CZ3EXQc6apdvU7atvKi95fdraKXEgO65ZX+FzXWvdj3vEWGwnyHdk3a21El37zTtNY/G2aFMTsdN3WBsLpU8WJ8TOEpddGsKJFLEJkfUmMambg92NxbKfZ0Wah951cTdibvXywVBZxMMkHUILtkKOYqPqRQZUhpNsuO4l3e42zNFW+5OhrePu5PdnbjbgU5UyKC10LwYX9c4ARo2EKyypbacWOPY3NU7Q0PnJ/L2kNdM5J3IK0NxuRUVghUvOTG44jKQd/I1cqTglXG5jE7enuWILXnDRN4e8tqJvBN5O/JG761NBRBRIt7QPGQVGKK3qviiYvTjpA7cIW/Pet4Nd/3E3d7lqom8E3lvkjGMEFYFCMYYcIoYsnNig9m6kJR11rqxydtX/4a8cSJvH3knt3kibwe6cNQGxRW0VhW6jBZImDT4ZpNLWXtfRl+vcjuzW77OpL295HUTeSfydhm3xqrKFCEbTeByCIBNPvnCKaTEWZMdm7x2J3mn9ape8vqJvBN5u0Qk5VvyQYmf7OWPdxHINg1WN628iZXUOOT1Q9zmA/JKl5R5+bCVDf+2Of+P+q8IQffpQen1Lb+fZtn2XrTKPZZfI656yL5broYJwQ7JXJw96NeD4T8c6FAt7WzjZBMETwiu2QLZVoTUJVZq1BzUOIsbfsjixgHJ6hPQe/Z+tQmkWCLfQOJLMyNk1TxYTDVWqxOOlELr96dc4YTzZ8PZseUaShKl3YFdBeKkowFKuQYfk25xnH3CMADnU1HcvW7Fl8XZOnRFOYIa2AvOUUMusUEtqqEPnSZvo+Ac9+OcDkiIP2qcxWn985EuUQu6tUn45K2ob0WQtdjpWk0jj1GHPM4S5p1Dsj1RyA3S+lSQ/vNxNtY1o5HA5qzBmeYAjahvZDTB1C5Ta5zD0HePqO4E+oDVrgnoPXsS2pIp1UJFdGKntQIqWCHF2izrzHmkbIC7B0R3An1ACu0E9J6cLeRotc1gjBafO4jPnZrzUALFVrXmWvTYPvfuXOkDNp+OGugjcLqDQvYsyGIp4nQTKTHWOUHloHPKGd34yyW7E2un6OrzRVdRJysKGmyq3cEljt3BJYKogjLGeNOUGhvoP8jCPJX46giQbtxqtBlBYiwx0tQdOWZbgYxiHbNNxoyP9M6UPX8qEdYRIE2u25LCDmkfwemQAFGp7itRzFKI4yjvMMBK+1MJsI5gySQk9qqSBp2rAWdFg2dVEKopJvtKZEZaAg0DrLQ/lQDrCICuoq7FFmtorVlwrSZItTioyrtKPvmcxlkxCUOstD+VCOsIkM5UU3GtQI6m092VIGNAiLE0W3LTSo+zfRUGWekDjrRNSO/bqKyIERPY5jO45Lsd6SSfWIsmj+RMCWMjvXOjMpyKO3YEQDuLmDIyNB9IrLQVK61bBV2S8cGYimX0DaydqQdhcsc+3w4WIZNqESrmCs6I7iatFYSIPntXDJdx3pPnh2R3noqRPoIAq3sXnc5RgYsSQDubCVJDL2j7aNAzczJjM3o30JON/mxAqyARlLcInLgJ0KK1MxkGr7J4ZVZl8YjGZvTulM8DTkodNdBHwOhsdLIVLYTQnaWpZCBbHcC0Lj3QGUI9zlZlGAL0qWxsHAGjo6/dPlWXJkape2d4BCSvINki9tnnQGGkrcr9O5U6nMrGRs+MfGmgvdJotauQPImhVjFCSmyhRCuxlTYx4jjOmBmQfKDj0bjdfen9ByA95DV9XxZ4Tqhj8AiqJC0emtA81xbAp5qc0VEC7XGcMzOE4oe8GX0C/tOVYcBHF5zxBQqabs+6IpBTDlArcdRSDrWM9O5oMwT4o3HL/+LAL87u/wjH4i2tn72ly595fd5ouebF2Z0rt7Uu1s+2h0eeX1Jecv1U+XHB7T1LWm9+4iZIv31z8Y7PjTIORKKMfaPTt0p/69M3EuDH6Oy/ut7fr33bzPrt1a/Pri43Mm0v5O9qzaUb/G13d5bftPBpFvp+lKS7+dEPmSzOrque/w/g6ZSJQmUAAA==</AdaptiveCompressedXml>
</file>

<file path=customXml/itemProps1.xml><?xml version="1.0" encoding="utf-8"?>
<ds:datastoreItem xmlns:ds="http://schemas.openxmlformats.org/officeDocument/2006/customXml" ds:itemID="{0742A4EF-AFCC-4C7C-B8B2-BA93CF501C2A}">
  <ds:schemaRefs/>
</ds:datastoreItem>
</file>

<file path=customXml/itemProps2.xml><?xml version="1.0" encoding="utf-8"?>
<ds:datastoreItem xmlns:ds="http://schemas.openxmlformats.org/officeDocument/2006/customXml" ds:itemID="{D4FD668A-40D2-495F-8E00-FEB780A3C08C}">
  <ds:schemaRefs/>
</ds:datastoreItem>
</file>

<file path=customXml/itemProps3.xml><?xml version="1.0" encoding="utf-8"?>
<ds:datastoreItem xmlns:ds="http://schemas.openxmlformats.org/officeDocument/2006/customXml" ds:itemID="{ADB578AF-62AD-41B8-811D-057B8A30348D}">
  <ds:schemaRefs/>
</ds:datastoreItem>
</file>

<file path=customXml/itemProps4.xml><?xml version="1.0" encoding="utf-8"?>
<ds:datastoreItem xmlns:ds="http://schemas.openxmlformats.org/officeDocument/2006/customXml" ds:itemID="{16A2C08C-75F8-40F1-AB50-4DD63984DBD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5E3BE0-F61F-4837-8D24-1AABD2DAEF38}">
  <ds:schemaRefs/>
</ds:datastoreItem>
</file>

<file path=customXml/itemProps6.xml><?xml version="1.0" encoding="utf-8"?>
<ds:datastoreItem xmlns:ds="http://schemas.openxmlformats.org/officeDocument/2006/customXml" ds:itemID="{F41A6C6F-F413-4E4C-9E3D-0A710C97EFB7}">
  <ds:schemaRefs/>
</ds:datastoreItem>
</file>

<file path=customXml/itemProps7.xml><?xml version="1.0" encoding="utf-8"?>
<ds:datastoreItem xmlns:ds="http://schemas.openxmlformats.org/officeDocument/2006/customXml" ds:itemID="{1317CECB-090E-4D67-8433-6E7C8CF359F9}">
  <ds:schemaRefs/>
</ds:datastoreItem>
</file>

<file path=customXml/itemProps8.xml><?xml version="1.0" encoding="utf-8"?>
<ds:datastoreItem xmlns:ds="http://schemas.openxmlformats.org/officeDocument/2006/customXml" ds:itemID="{B2EFB3A0-382B-46DD-8CBA-7088D3747EC8}">
  <ds:schemaRefs/>
</ds:datastoreItem>
</file>

<file path=customXml/itemProps9.xml><?xml version="1.0" encoding="utf-8"?>
<ds:datastoreItem xmlns:ds="http://schemas.openxmlformats.org/officeDocument/2006/customXml" ds:itemID="{6ACC30CE-A528-4364-B618-E0269C7D5EBE}">
  <ds:schemaRefs/>
</ds:datastoreItem>
</file>

<file path=customXml/itemProps10.xml><?xml version="1.0" encoding="utf-8"?>
<ds:datastoreItem xmlns:ds="http://schemas.openxmlformats.org/officeDocument/2006/customXml" ds:itemID="{C0E6B032-14A1-4F5C-BBFF-3F6E49C6FB48}">
  <ds:schemaRefs/>
</ds:datastoreItem>
</file>

<file path=customXml/itemProps11.xml><?xml version="1.0" encoding="utf-8"?>
<ds:datastoreItem xmlns:ds="http://schemas.openxmlformats.org/officeDocument/2006/customXml" ds:itemID="{941D45A9-B470-4FAF-B4B6-B602474491C9}">
  <ds:schemaRefs/>
</ds:datastoreItem>
</file>

<file path=customXml/itemProps12.xml><?xml version="1.0" encoding="utf-8"?>
<ds:datastoreItem xmlns:ds="http://schemas.openxmlformats.org/officeDocument/2006/customXml" ds:itemID="{88833750-1B7C-4C05-AC98-01075F9C53E2}">
  <ds:schemaRefs/>
</ds:datastoreItem>
</file>

<file path=customXml/itemProps13.xml><?xml version="1.0" encoding="utf-8"?>
<ds:datastoreItem xmlns:ds="http://schemas.openxmlformats.org/officeDocument/2006/customXml" ds:itemID="{A6F5A6BE-E552-4E6D-9FA6-06C9DD11DC1B}">
  <ds:schemaRefs/>
</ds:datastoreItem>
</file>

<file path=customXml/itemProps14.xml><?xml version="1.0" encoding="utf-8"?>
<ds:datastoreItem xmlns:ds="http://schemas.openxmlformats.org/officeDocument/2006/customXml" ds:itemID="{DB8E4621-1322-4613-B9C8-A139E16D3FEC}">
  <ds:schemaRefs/>
</ds:datastoreItem>
</file>

<file path=customXml/itemProps15.xml><?xml version="1.0" encoding="utf-8"?>
<ds:datastoreItem xmlns:ds="http://schemas.openxmlformats.org/officeDocument/2006/customXml" ds:itemID="{83F4D009-7809-471F-A376-BF4F3BF9B167}">
  <ds:schemaRefs/>
</ds:datastoreItem>
</file>

<file path=customXml/itemProps16.xml><?xml version="1.0" encoding="utf-8"?>
<ds:datastoreItem xmlns:ds="http://schemas.openxmlformats.org/officeDocument/2006/customXml" ds:itemID="{D18E4946-3A4C-4235-B278-52E102234F5A}">
  <ds:schemaRefs/>
</ds:datastoreItem>
</file>

<file path=customXml/itemProps17.xml><?xml version="1.0" encoding="utf-8"?>
<ds:datastoreItem xmlns:ds="http://schemas.openxmlformats.org/officeDocument/2006/customXml" ds:itemID="{8528495F-E33B-49F4-83E0-CDF50B795327}">
  <ds:schemaRefs/>
</ds:datastoreItem>
</file>

<file path=customXml/itemProps18.xml><?xml version="1.0" encoding="utf-8"?>
<ds:datastoreItem xmlns:ds="http://schemas.openxmlformats.org/officeDocument/2006/customXml" ds:itemID="{8B0A7BD3-8498-4299-A957-66AC769EACC9}">
  <ds:schemaRefs/>
</ds:datastoreItem>
</file>

<file path=customXml/itemProps19.xml><?xml version="1.0" encoding="utf-8"?>
<ds:datastoreItem xmlns:ds="http://schemas.openxmlformats.org/officeDocument/2006/customXml" ds:itemID="{C6CE3D8A-F6AD-48FC-97AC-EF0C59D26A39}">
  <ds:schemaRefs/>
</ds:datastoreItem>
</file>

<file path=customXml/itemProps20.xml><?xml version="1.0" encoding="utf-8"?>
<ds:datastoreItem xmlns:ds="http://schemas.openxmlformats.org/officeDocument/2006/customXml" ds:itemID="{03F18B01-807D-4F07-94AA-A7550520A79B}">
  <ds:schemaRefs/>
</ds:datastoreItem>
</file>

<file path=customXml/itemProps21.xml><?xml version="1.0" encoding="utf-8"?>
<ds:datastoreItem xmlns:ds="http://schemas.openxmlformats.org/officeDocument/2006/customXml" ds:itemID="{F95E46AA-7DC4-44D0-B51F-AC6C5BF6BD64}">
  <ds:schemaRefs/>
</ds:datastoreItem>
</file>

<file path=customXml/itemProps22.xml><?xml version="1.0" encoding="utf-8"?>
<ds:datastoreItem xmlns:ds="http://schemas.openxmlformats.org/officeDocument/2006/customXml" ds:itemID="{A775E06C-A4C9-4674-94A6-4FB5DAA797FB}">
  <ds:schemaRefs>
    <ds:schemaRef ds:uri="http://schemas.microsoft.com/office/infopath/2007/PartnerControls"/>
    <ds:schemaRef ds:uri="3c529a70-7918-482f-b433-b1fc9c9383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3a5eed35-9ed7-4d87-b346-1fb7063e5151"/>
  </ds:schemaRefs>
</ds:datastoreItem>
</file>

<file path=customXml/itemProps23.xml><?xml version="1.0" encoding="utf-8"?>
<ds:datastoreItem xmlns:ds="http://schemas.openxmlformats.org/officeDocument/2006/customXml" ds:itemID="{4D11ADA5-1FA8-4AEC-89F8-D5994119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eed35-9ed7-4d87-b346-1fb7063e5151"/>
    <ds:schemaRef ds:uri="3c529a70-7918-482f-b433-b1fc9c938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4.xml><?xml version="1.0" encoding="utf-8"?>
<ds:datastoreItem xmlns:ds="http://schemas.openxmlformats.org/officeDocument/2006/customXml" ds:itemID="{F5137C73-8C40-4604-A036-0D741DBBD33B}">
  <ds:schemaRefs/>
</ds:datastoreItem>
</file>

<file path=customXml/itemProps25.xml><?xml version="1.0" encoding="utf-8"?>
<ds:datastoreItem xmlns:ds="http://schemas.openxmlformats.org/officeDocument/2006/customXml" ds:itemID="{C4F23566-B2BA-4D7F-A34C-57B5DF8C615B}">
  <ds:schemaRefs/>
</ds:datastoreItem>
</file>

<file path=customXml/itemProps26.xml><?xml version="1.0" encoding="utf-8"?>
<ds:datastoreItem xmlns:ds="http://schemas.openxmlformats.org/officeDocument/2006/customXml" ds:itemID="{4DFA7192-B43D-4C6C-81CC-5370E00EF8A2}">
  <ds:schemaRefs/>
</ds:datastoreItem>
</file>

<file path=customXml/itemProps27.xml><?xml version="1.0" encoding="utf-8"?>
<ds:datastoreItem xmlns:ds="http://schemas.openxmlformats.org/officeDocument/2006/customXml" ds:itemID="{3AD192EB-7739-4498-AB66-80C7DA8D5504}">
  <ds:schemaRefs/>
</ds:datastoreItem>
</file>

<file path=customXml/itemProps28.xml><?xml version="1.0" encoding="utf-8"?>
<ds:datastoreItem xmlns:ds="http://schemas.openxmlformats.org/officeDocument/2006/customXml" ds:itemID="{495E5AD6-F6C3-4178-B948-692150D328F6}">
  <ds:schemaRefs/>
</ds:datastoreItem>
</file>

<file path=customXml/itemProps29.xml><?xml version="1.0" encoding="utf-8"?>
<ds:datastoreItem xmlns:ds="http://schemas.openxmlformats.org/officeDocument/2006/customXml" ds:itemID="{311C03C8-D776-4F28-AAC6-C8DB336003A1}">
  <ds:schemaRefs/>
</ds:datastoreItem>
</file>

<file path=customXml/itemProps30.xml><?xml version="1.0" encoding="utf-8"?>
<ds:datastoreItem xmlns:ds="http://schemas.openxmlformats.org/officeDocument/2006/customXml" ds:itemID="{6F41488D-B16C-4C47-BE7A-770AB6D0444E}">
  <ds:schemaRefs/>
</ds:datastoreItem>
</file>

<file path=customXml/itemProps31.xml><?xml version="1.0" encoding="utf-8"?>
<ds:datastoreItem xmlns:ds="http://schemas.openxmlformats.org/officeDocument/2006/customXml" ds:itemID="{9534B8DA-AC7B-4B55-9431-8F1865D0C7E3}">
  <ds:schemaRefs/>
</ds:datastoreItem>
</file>

<file path=customXml/itemProps32.xml><?xml version="1.0" encoding="utf-8"?>
<ds:datastoreItem xmlns:ds="http://schemas.openxmlformats.org/officeDocument/2006/customXml" ds:itemID="{4FABA265-A1A3-4CE3-9F4C-B79EA4570691}">
  <ds:schemaRefs/>
</ds:datastoreItem>
</file>

<file path=customXml/itemProps33.xml><?xml version="1.0" encoding="utf-8"?>
<ds:datastoreItem xmlns:ds="http://schemas.openxmlformats.org/officeDocument/2006/customXml" ds:itemID="{1A29850D-EF53-48F7-80FA-B825A5CF4672}">
  <ds:schemaRefs/>
</ds:datastoreItem>
</file>

<file path=customXml/itemProps34.xml><?xml version="1.0" encoding="utf-8"?>
<ds:datastoreItem xmlns:ds="http://schemas.openxmlformats.org/officeDocument/2006/customXml" ds:itemID="{D0711B27-D536-45CC-9E03-C24AE531CD10}">
  <ds:schemaRefs/>
</ds:datastoreItem>
</file>

<file path=customXml/itemProps35.xml><?xml version="1.0" encoding="utf-8"?>
<ds:datastoreItem xmlns:ds="http://schemas.openxmlformats.org/officeDocument/2006/customXml" ds:itemID="{58CE8B0D-221E-4A2D-A8F3-BA07B02953DC}">
  <ds:schemaRefs/>
</ds:datastoreItem>
</file>

<file path=customXml/itemProps36.xml><?xml version="1.0" encoding="utf-8"?>
<ds:datastoreItem xmlns:ds="http://schemas.openxmlformats.org/officeDocument/2006/customXml" ds:itemID="{EA8F1CEC-AB65-4A27-8EC1-B8A3B465782B}">
  <ds:schemaRefs/>
</ds:datastoreItem>
</file>

<file path=customXml/itemProps37.xml><?xml version="1.0" encoding="utf-8"?>
<ds:datastoreItem xmlns:ds="http://schemas.openxmlformats.org/officeDocument/2006/customXml" ds:itemID="{A7398564-A2B0-4F72-B3E6-822D711D881E}">
  <ds:schemaRefs/>
</ds:datastoreItem>
</file>

<file path=customXml/itemProps38.xml><?xml version="1.0" encoding="utf-8"?>
<ds:datastoreItem xmlns:ds="http://schemas.openxmlformats.org/officeDocument/2006/customXml" ds:itemID="{6BB79F52-91EB-40F3-BFD5-20B06808AE16}">
  <ds:schemaRefs/>
</ds:datastoreItem>
</file>

<file path=customXml/itemProps39.xml><?xml version="1.0" encoding="utf-8"?>
<ds:datastoreItem xmlns:ds="http://schemas.openxmlformats.org/officeDocument/2006/customXml" ds:itemID="{0EA72CD2-6C20-4D0C-97CF-6EBC2D05DA3C}">
  <ds:schemaRefs/>
</ds:datastoreItem>
</file>

<file path=customXml/itemProps40.xml><?xml version="1.0" encoding="utf-8"?>
<ds:datastoreItem xmlns:ds="http://schemas.openxmlformats.org/officeDocument/2006/customXml" ds:itemID="{14861DDE-1633-43A6-9CFC-B49A6A9D92B6}">
  <ds:schemaRefs/>
</ds:datastoreItem>
</file>

<file path=customXml/itemProps41.xml><?xml version="1.0" encoding="utf-8"?>
<ds:datastoreItem xmlns:ds="http://schemas.openxmlformats.org/officeDocument/2006/customXml" ds:itemID="{0D5576C5-03D3-4B1A-91CA-92A075E28BBE}">
  <ds:schemaRefs/>
</ds:datastoreItem>
</file>

<file path=customXml/itemProps42.xml><?xml version="1.0" encoding="utf-8"?>
<ds:datastoreItem xmlns:ds="http://schemas.openxmlformats.org/officeDocument/2006/customXml" ds:itemID="{AE39119E-4E43-44B3-B91B-32537A1B8BEF}">
  <ds:schemaRefs/>
</ds:datastoreItem>
</file>

<file path=customXml/itemProps43.xml><?xml version="1.0" encoding="utf-8"?>
<ds:datastoreItem xmlns:ds="http://schemas.openxmlformats.org/officeDocument/2006/customXml" ds:itemID="{D40A6EAC-F6DC-452F-9804-8522C8552F1B}">
  <ds:schemaRefs/>
</ds:datastoreItem>
</file>

<file path=customXml/itemProps44.xml><?xml version="1.0" encoding="utf-8"?>
<ds:datastoreItem xmlns:ds="http://schemas.openxmlformats.org/officeDocument/2006/customXml" ds:itemID="{78DD4A2F-5CDE-4152-9255-64B865026B8D}">
  <ds:schemaRefs/>
</ds:datastoreItem>
</file>

<file path=customXml/itemProps45.xml><?xml version="1.0" encoding="utf-8"?>
<ds:datastoreItem xmlns:ds="http://schemas.openxmlformats.org/officeDocument/2006/customXml" ds:itemID="{4641E885-FA8C-486B-A926-887F4B1A92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Checks Page</vt:lpstr>
      <vt:lpstr>NPA 5YR</vt:lpstr>
      <vt:lpstr>Pg. 7</vt:lpstr>
      <vt:lpstr>Pg. 8</vt:lpstr>
      <vt:lpstr>'NPA 5YR'!Print_Area</vt:lpstr>
      <vt:lpstr>'Pg. 7'!Print_Area</vt:lpstr>
      <vt:lpstr>'Pg.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Bleistein</dc:creator>
  <cp:lastModifiedBy>Sheri Hughes</cp:lastModifiedBy>
  <cp:lastPrinted>2023-12-11T19:09:53Z</cp:lastPrinted>
  <dcterms:created xsi:type="dcterms:W3CDTF">2015-06-05T18:17:20Z</dcterms:created>
  <dcterms:modified xsi:type="dcterms:W3CDTF">2024-05-29T13:57:07Z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aptiveDocumentId">
    <vt:lpwstr>b64e54e7-bd9b-4f8a-bf85-b01c8ceae5b8</vt:lpwstr>
  </property>
  <property fmtid="{D5CDD505-2E9C-101B-9397-08002B2CF9AE}" pid="3" name="AdaptiveReportingVersion">
    <vt:lpwstr>5</vt:lpwstr>
  </property>
  <property fmtid="{D5CDD505-2E9C-101B-9397-08002B2CF9AE}" pid="4" name="AdaptiveReportingRevision">
    <vt:lpwstr>0</vt:lpwstr>
  </property>
  <property fmtid="{D5CDD505-2E9C-101B-9397-08002B2CF9AE}" pid="5" name="AdaptiveCustomXmlPartId">
    <vt:lpwstr>c6ce3d8a-f6ad-48fc-97ac-ef0c59d26a39</vt:lpwstr>
  </property>
  <property fmtid="{D5CDD505-2E9C-101B-9397-08002B2CF9AE}" pid="6" name="ContentTypeId">
    <vt:lpwstr>0x01010089DC8D8219C6244D9368CBED87B76E80</vt:lpwstr>
  </property>
</Properties>
</file>